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290" windowWidth="19400" windowHeight="7850" tabRatio="852"/>
  </bookViews>
  <sheets>
    <sheet name="표지" sheetId="15" r:id="rId1"/>
    <sheet name="목차" sheetId="24" r:id="rId2"/>
    <sheet name="2022년 평가" sheetId="18" r:id="rId3"/>
    <sheet name="1.안전사고현황 (2022)" sheetId="30" r:id="rId4"/>
    <sheet name="2.안전점검 (2022.전체) " sheetId="31" r:id="rId5"/>
    <sheet name="3.안전계획 (2022)" sheetId="10" r:id="rId6"/>
    <sheet name="4.2022년안전활동" sheetId="22" r:id="rId7"/>
    <sheet name="5.처리비용" sheetId="32" r:id="rId8"/>
    <sheet name="중대재해법 요약 " sheetId="28" r:id="rId9"/>
    <sheet name="실천방안(산업)" sheetId="26" r:id="rId10"/>
    <sheet name="실천방안(건설)" sheetId="27" r:id="rId11"/>
    <sheet name="표지 (결재란)" sheetId="21" r:id="rId12"/>
  </sheets>
  <definedNames>
    <definedName name="_xlnm._FilterDatabase" localSheetId="3" hidden="1">'1.안전사고현황 (2022)'!$A$3:$N$20</definedName>
    <definedName name="_xlnm.Print_Area" localSheetId="3">'1.안전사고현황 (2022)'!$A$1:$K$51</definedName>
    <definedName name="_xlnm.Print_Area" localSheetId="6">'4.2022년안전활동'!$A$1:$Q$45</definedName>
  </definedNames>
  <calcPr calcId="125725"/>
</workbook>
</file>

<file path=xl/calcChain.xml><?xml version="1.0" encoding="utf-8"?>
<calcChain xmlns="http://schemas.openxmlformats.org/spreadsheetml/2006/main">
  <c r="P41" i="22"/>
  <c r="P38"/>
  <c r="P35"/>
  <c r="P32"/>
  <c r="P29"/>
  <c r="E42"/>
  <c r="E36"/>
  <c r="E33"/>
  <c r="E27"/>
  <c r="E24"/>
  <c r="E21"/>
  <c r="E18"/>
  <c r="E15"/>
  <c r="E12"/>
  <c r="E9"/>
  <c r="E6"/>
  <c r="D6"/>
  <c r="G42"/>
  <c r="F42"/>
  <c r="G39"/>
  <c r="D36"/>
  <c r="F33"/>
  <c r="D33"/>
  <c r="F18"/>
  <c r="G18"/>
  <c r="H18"/>
  <c r="I18"/>
  <c r="J18"/>
  <c r="K18"/>
  <c r="L18"/>
  <c r="M18"/>
  <c r="N18"/>
  <c r="O18"/>
  <c r="O6"/>
  <c r="G6"/>
  <c r="H6"/>
  <c r="I6"/>
  <c r="J6"/>
  <c r="K6"/>
  <c r="L6"/>
  <c r="M6"/>
  <c r="N6"/>
  <c r="H15" i="18" l="1"/>
  <c r="H16"/>
  <c r="H17"/>
  <c r="M14"/>
  <c r="H14"/>
  <c r="F14"/>
  <c r="A6" i="10"/>
  <c r="A7" s="1"/>
  <c r="A8" s="1"/>
  <c r="A9" s="1"/>
  <c r="A10" s="1"/>
  <c r="A11" s="1"/>
  <c r="A12" s="1"/>
  <c r="A13" s="1"/>
  <c r="A14" s="1"/>
  <c r="A15" s="1"/>
  <c r="A16" s="1"/>
  <c r="A17" s="1"/>
  <c r="P17" i="31"/>
  <c r="O17"/>
  <c r="N17"/>
  <c r="A5"/>
  <c r="A6" s="1"/>
  <c r="A7" s="1"/>
  <c r="A8" s="1"/>
  <c r="A9" s="1"/>
  <c r="A10" s="1"/>
  <c r="A11" s="1"/>
  <c r="A12" s="1"/>
  <c r="A13" s="1"/>
  <c r="A14" s="1"/>
  <c r="A15" s="1"/>
  <c r="A16" s="1"/>
  <c r="H20" i="30" l="1"/>
  <c r="J19"/>
  <c r="J21" s="1"/>
  <c r="I19"/>
  <c r="I21" s="1"/>
  <c r="G19"/>
  <c r="G21" s="1"/>
  <c r="F19"/>
  <c r="F21" s="1"/>
  <c r="E19"/>
  <c r="E21" s="1"/>
  <c r="D19"/>
  <c r="D21" s="1"/>
  <c r="M13" i="18"/>
  <c r="F13"/>
  <c r="F12"/>
  <c r="A6"/>
  <c r="A7" s="1"/>
  <c r="A8" s="1"/>
  <c r="A9" s="1"/>
  <c r="A10" s="1"/>
  <c r="A11" s="1"/>
  <c r="A12" s="1"/>
  <c r="A13" s="1"/>
  <c r="F16"/>
  <c r="F15"/>
  <c r="F17"/>
  <c r="H19" i="30" l="1"/>
  <c r="H21" s="1"/>
  <c r="A14" i="18"/>
  <c r="A15" s="1"/>
  <c r="A16" s="1"/>
  <c r="A17" s="1"/>
  <c r="M16"/>
  <c r="M15"/>
  <c r="M12"/>
  <c r="M17"/>
  <c r="H6" l="1"/>
  <c r="F11" l="1"/>
  <c r="H10"/>
  <c r="F10"/>
  <c r="F9"/>
  <c r="H8"/>
  <c r="F8"/>
  <c r="F7"/>
  <c r="M7" s="1"/>
  <c r="F6"/>
  <c r="M6" s="1"/>
  <c r="F5"/>
  <c r="O44" i="22"/>
  <c r="N44"/>
  <c r="M44"/>
  <c r="L44"/>
  <c r="K44"/>
  <c r="J44"/>
  <c r="I44"/>
  <c r="H44"/>
  <c r="G44"/>
  <c r="F44"/>
  <c r="E44"/>
  <c r="D44"/>
  <c r="O43"/>
  <c r="N43"/>
  <c r="M43"/>
  <c r="L43"/>
  <c r="K43"/>
  <c r="J43"/>
  <c r="I43"/>
  <c r="H43"/>
  <c r="G43"/>
  <c r="F43"/>
  <c r="E43"/>
  <c r="D43"/>
  <c r="P42"/>
  <c r="P40"/>
  <c r="J39"/>
  <c r="I39"/>
  <c r="H39"/>
  <c r="P37"/>
  <c r="P36"/>
  <c r="P34"/>
  <c r="I33"/>
  <c r="H33"/>
  <c r="G33"/>
  <c r="P31"/>
  <c r="O30"/>
  <c r="N30"/>
  <c r="M30"/>
  <c r="L30"/>
  <c r="K30"/>
  <c r="J30"/>
  <c r="I30"/>
  <c r="H30"/>
  <c r="G30"/>
  <c r="F30"/>
  <c r="P28"/>
  <c r="O27"/>
  <c r="N27"/>
  <c r="M27"/>
  <c r="L27"/>
  <c r="K27"/>
  <c r="J27"/>
  <c r="I27"/>
  <c r="H27"/>
  <c r="G27"/>
  <c r="F27"/>
  <c r="D27"/>
  <c r="P26"/>
  <c r="P25"/>
  <c r="O24"/>
  <c r="N24"/>
  <c r="M24"/>
  <c r="L24"/>
  <c r="K24"/>
  <c r="J24"/>
  <c r="I24"/>
  <c r="H24"/>
  <c r="P23"/>
  <c r="P22"/>
  <c r="O21"/>
  <c r="N21"/>
  <c r="M21"/>
  <c r="L21"/>
  <c r="K21"/>
  <c r="J21"/>
  <c r="I21"/>
  <c r="H21"/>
  <c r="G21"/>
  <c r="F21"/>
  <c r="D21"/>
  <c r="P20"/>
  <c r="P19"/>
  <c r="D18"/>
  <c r="P17"/>
  <c r="P16"/>
  <c r="O15"/>
  <c r="N15"/>
  <c r="M15"/>
  <c r="L15"/>
  <c r="K15"/>
  <c r="J15"/>
  <c r="I15"/>
  <c r="H15"/>
  <c r="G15"/>
  <c r="F15"/>
  <c r="D15"/>
  <c r="P14"/>
  <c r="P13"/>
  <c r="O12"/>
  <c r="N12"/>
  <c r="M12"/>
  <c r="L12"/>
  <c r="K12"/>
  <c r="J12"/>
  <c r="I12"/>
  <c r="H12"/>
  <c r="G12"/>
  <c r="F12"/>
  <c r="D12"/>
  <c r="P11"/>
  <c r="P10"/>
  <c r="O9"/>
  <c r="N9"/>
  <c r="M9"/>
  <c r="L9"/>
  <c r="K9"/>
  <c r="J9"/>
  <c r="I9"/>
  <c r="H9"/>
  <c r="G9"/>
  <c r="F9"/>
  <c r="D9"/>
  <c r="P8"/>
  <c r="P7"/>
  <c r="F6"/>
  <c r="P6" s="1"/>
  <c r="P5"/>
  <c r="P4"/>
  <c r="P24" l="1"/>
  <c r="E45"/>
  <c r="O45"/>
  <c r="L45"/>
  <c r="P33"/>
  <c r="P21"/>
  <c r="P12"/>
  <c r="M45"/>
  <c r="N45"/>
  <c r="P9"/>
  <c r="P39"/>
  <c r="P30"/>
  <c r="P27"/>
  <c r="K45"/>
  <c r="P18"/>
  <c r="F45"/>
  <c r="P15"/>
  <c r="J45"/>
  <c r="I45"/>
  <c r="H45"/>
  <c r="G45"/>
  <c r="P43"/>
  <c r="P44"/>
  <c r="M9" i="18"/>
  <c r="M11"/>
  <c r="M10"/>
  <c r="D45" i="22"/>
  <c r="P45" l="1"/>
</calcChain>
</file>

<file path=xl/sharedStrings.xml><?xml version="1.0" encoding="utf-8"?>
<sst xmlns="http://schemas.openxmlformats.org/spreadsheetml/2006/main" count="502" uniqueCount="360">
  <si>
    <t>안성구리11공구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</si>
  <si>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</si>
  <si>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</si>
  <si>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</si>
  <si>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</si>
  <si>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</si>
  <si>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</si>
  <si>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</si>
  <si>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</si>
  <si>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</si>
  <si>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</si>
  <si>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평가</t>
    <phoneticPr fontId="2" type="noConversion"/>
  </si>
  <si>
    <t>NO</t>
  </si>
  <si>
    <t>항목</t>
  </si>
  <si>
    <t>A(비율)</t>
  </si>
  <si>
    <t>B(수식,내용)</t>
  </si>
  <si>
    <t>점수</t>
  </si>
  <si>
    <t>재해율</t>
  </si>
  <si>
    <t>1-{(사고건수/(연출력인원/365일))*10}</t>
  </si>
  <si>
    <t>A * B</t>
  </si>
  <si>
    <t>(인적재해)</t>
  </si>
  <si>
    <t>안전점검평가</t>
  </si>
  <si>
    <t>각종점검(해빙기,혹서기,특별점검등) = (현장 안전점검 점수 합계/횟수)/100</t>
  </si>
  <si>
    <t>월 안전활동 실적보고</t>
  </si>
  <si>
    <t>안전관리계획서 작성</t>
  </si>
  <si>
    <t xml:space="preserve">현장 실정에 맞는 계획하여 제출 </t>
  </si>
  <si>
    <t>(S = 1.5, A = 1.0, B = 0.8, C = 0.5) / 횟수</t>
  </si>
  <si>
    <t>사고처리비용 당사부담</t>
  </si>
  <si>
    <t>비용 "0" = 1.5 , 비용" 300만원이하" = 1</t>
  </si>
  <si>
    <t>비용 "300만원 이상 ~ 1,000만원 이하" =0.7</t>
  </si>
  <si>
    <t xml:space="preserve">비용 "1,000만원 이상 = 0 </t>
  </si>
  <si>
    <t xml:space="preserve">산재등 = -0.2/건당 </t>
  </si>
  <si>
    <t>합 계</t>
  </si>
  <si>
    <t>비 고</t>
    <phoneticPr fontId="2" type="noConversion"/>
  </si>
  <si>
    <t>현 장 명</t>
    <phoneticPr fontId="2" type="noConversion"/>
  </si>
  <si>
    <t>순위</t>
  </si>
  <si>
    <t>현 장 명</t>
  </si>
  <si>
    <t>평 가</t>
  </si>
  <si>
    <t>비 고</t>
  </si>
  <si>
    <t>해빙기</t>
  </si>
  <si>
    <t>혹서기</t>
  </si>
  <si>
    <t>동절기</t>
  </si>
  <si>
    <t>평점</t>
  </si>
  <si>
    <t>등급</t>
  </si>
  <si>
    <t xml:space="preserve">  </t>
  </si>
  <si>
    <t>평균</t>
  </si>
  <si>
    <t>평가기준</t>
  </si>
  <si>
    <t>1. 현장의 위험요소를 파악하고 있는가?</t>
  </si>
  <si>
    <t>2. 위험에 대한 사전 대책은 세워지고 실행되는가?</t>
  </si>
  <si>
    <t>3. 비상 상황 발생시 매뉴얼은 작성되고 숙지하고 있는가?</t>
  </si>
  <si>
    <t>일   자</t>
    <phoneticPr fontId="2" type="noConversion"/>
  </si>
  <si>
    <t>성   명</t>
    <phoneticPr fontId="2" type="noConversion"/>
  </si>
  <si>
    <t>유   형</t>
    <phoneticPr fontId="2" type="noConversion"/>
  </si>
  <si>
    <t>비   용</t>
    <phoneticPr fontId="2" type="noConversion"/>
  </si>
  <si>
    <t>평가방법</t>
    <phoneticPr fontId="2" type="noConversion"/>
  </si>
  <si>
    <t xml:space="preserve">A 비용 "0원 ~ 100만원이하" = 1                                                               B 비용 "100만원 ~ 500만원이하 = 0.7                                                             C 비용 "500만원  ~ 2000만원 이하" = 0.3                                                   D 비용 "2,000만원"이상 = 0                                  </t>
    <phoneticPr fontId="2" type="noConversion"/>
  </si>
  <si>
    <t>담 당</t>
  </si>
  <si>
    <t>대표이사</t>
  </si>
  <si>
    <t>/</t>
  </si>
  <si>
    <t>결 재</t>
    <phoneticPr fontId="2" type="noConversion"/>
  </si>
  <si>
    <t>사고건수</t>
    <phoneticPr fontId="2" type="noConversion"/>
  </si>
  <si>
    <t>산재처리</t>
    <phoneticPr fontId="2" type="noConversion"/>
  </si>
  <si>
    <t>사 망</t>
    <phoneticPr fontId="2" type="noConversion"/>
  </si>
  <si>
    <t>중 상</t>
    <phoneticPr fontId="2" type="noConversion"/>
  </si>
  <si>
    <t>경 상</t>
    <phoneticPr fontId="2" type="noConversion"/>
  </si>
  <si>
    <t>합     계</t>
    <phoneticPr fontId="2" type="noConversion"/>
  </si>
  <si>
    <t>비고</t>
    <phoneticPr fontId="2" type="noConversion"/>
  </si>
  <si>
    <t xml:space="preserve"> ※ 무재해 : 공사기간이 10개월이상 and  인적,물적사고가 없는 현장</t>
    <phoneticPr fontId="2" type="noConversion"/>
  </si>
  <si>
    <t>1.안전사고:물적피해는 제외</t>
    <phoneticPr fontId="2" type="noConversion"/>
  </si>
  <si>
    <t>총    계</t>
    <phoneticPr fontId="2" type="noConversion"/>
  </si>
  <si>
    <t>검토</t>
    <phoneticPr fontId="2" type="noConversion"/>
  </si>
  <si>
    <t>임원</t>
    <phoneticPr fontId="2" type="noConversion"/>
  </si>
  <si>
    <t>A(비율):50</t>
    <phoneticPr fontId="2" type="noConversion"/>
  </si>
  <si>
    <t>B(수식,내용)</t>
    <phoneticPr fontId="2" type="noConversion"/>
  </si>
  <si>
    <t>1-{ (사고건수/(연출력인원/365일)) *10}</t>
    <phoneticPr fontId="2" type="noConversion"/>
  </si>
  <si>
    <t>NO</t>
    <phoneticPr fontId="2" type="noConversion"/>
  </si>
  <si>
    <t>계</t>
    <phoneticPr fontId="2" type="noConversion"/>
  </si>
  <si>
    <t>공사기간</t>
    <phoneticPr fontId="2" type="noConversion"/>
  </si>
  <si>
    <t xml:space="preserve">질병       </t>
    <phoneticPr fontId="2" type="noConversion"/>
  </si>
  <si>
    <t>서해선8공구</t>
  </si>
  <si>
    <t>안성구리 11공구</t>
  </si>
  <si>
    <t>울릉공항(포항)현장</t>
    <phoneticPr fontId="2" type="noConversion"/>
  </si>
  <si>
    <t xml:space="preserve">                            상시근로자수 = [(연간국내건설공사 실적액/건설업평균임금*12)× 노무비율31%]</t>
    <phoneticPr fontId="2" type="noConversion"/>
  </si>
  <si>
    <t>구 분</t>
    <phoneticPr fontId="2" type="noConversion"/>
  </si>
  <si>
    <t>비  고</t>
    <phoneticPr fontId="2" type="noConversion"/>
  </si>
  <si>
    <t>사망사고만인율</t>
    <phoneticPr fontId="2" type="noConversion"/>
  </si>
  <si>
    <t>산업재해로인한 사망자수</t>
    <phoneticPr fontId="2" type="noConversion"/>
  </si>
  <si>
    <t>흥우산업</t>
    <phoneticPr fontId="2" type="noConversion"/>
  </si>
  <si>
    <t>▣흥우산업㈜</t>
    <phoneticPr fontId="2" type="noConversion"/>
  </si>
  <si>
    <t>안성구리계산: 1-{(2건/5,993명(연간인원수)/365일))*10 = -0.2  점수:A*B(50*-0.2) =-10</t>
    <phoneticPr fontId="2" type="noConversion"/>
  </si>
  <si>
    <t>안전환경관리부</t>
    <phoneticPr fontId="2" type="noConversion"/>
  </si>
  <si>
    <t xml:space="preserve">  1. 현장별 안전사고현황 및 무재해현장</t>
    <phoneticPr fontId="2" type="noConversion"/>
  </si>
  <si>
    <t xml:space="preserve">  3. 안전관리대책 평가표</t>
    <phoneticPr fontId="2" type="noConversion"/>
  </si>
  <si>
    <t xml:space="preserve">  4. 안전활동실적 집계표 (안전사고예방대책)</t>
    <phoneticPr fontId="2" type="noConversion"/>
  </si>
  <si>
    <t xml:space="preserve">  5. 사고처리비용 당사부담</t>
    <phoneticPr fontId="2" type="noConversion"/>
  </si>
  <si>
    <t>GTX-A구간6-1공구</t>
    <phoneticPr fontId="2" type="noConversion"/>
  </si>
  <si>
    <t>(단위 : 만원)</t>
    <phoneticPr fontId="2" type="noConversion"/>
  </si>
  <si>
    <t>안성구리11공구현장</t>
    <phoneticPr fontId="2" type="noConversion"/>
  </si>
  <si>
    <t>구분</t>
    <phoneticPr fontId="2" type="noConversion"/>
  </si>
  <si>
    <t>순위</t>
    <phoneticPr fontId="2" type="noConversion"/>
  </si>
  <si>
    <t>현장명</t>
    <phoneticPr fontId="2" type="noConversion"/>
  </si>
  <si>
    <t>횟수</t>
    <phoneticPr fontId="2" type="noConversion"/>
  </si>
  <si>
    <t>평균점수</t>
    <phoneticPr fontId="2" type="noConversion"/>
  </si>
  <si>
    <t>2021년</t>
    <phoneticPr fontId="2" type="noConversion"/>
  </si>
  <si>
    <t xml:space="preserve">  2. 현장별 CEO안전교육 및 안전점검 평가</t>
    <phoneticPr fontId="2" type="noConversion"/>
  </si>
  <si>
    <t>울릉공항(포항)</t>
    <phoneticPr fontId="2" type="noConversion"/>
  </si>
  <si>
    <t>울릉공항(수중)</t>
    <phoneticPr fontId="2" type="noConversion"/>
  </si>
  <si>
    <t>NO</t>
    <phoneticPr fontId="2" type="noConversion"/>
  </si>
  <si>
    <t>1월</t>
    <phoneticPr fontId="2" type="noConversion"/>
  </si>
  <si>
    <t>2월</t>
    <phoneticPr fontId="2" type="noConversion"/>
  </si>
  <si>
    <t>계</t>
    <phoneticPr fontId="2" type="noConversion"/>
  </si>
  <si>
    <t>ⓐ지적 건수</t>
    <phoneticPr fontId="2" type="noConversion"/>
  </si>
  <si>
    <t>ⓑ월 직원수</t>
    <phoneticPr fontId="2" type="noConversion"/>
  </si>
  <si>
    <t>ⓒ직원당 건수율</t>
    <phoneticPr fontId="2" type="noConversion"/>
  </si>
  <si>
    <t>서해선8공구</t>
    <phoneticPr fontId="2" type="noConversion"/>
  </si>
  <si>
    <t xml:space="preserve">서컨테이너 </t>
    <phoneticPr fontId="2" type="noConversion"/>
  </si>
  <si>
    <t>인천항준설</t>
    <phoneticPr fontId="2" type="noConversion"/>
  </si>
  <si>
    <t>ⓐ지적 건수</t>
  </si>
  <si>
    <t>ⓑ월 직원수</t>
  </si>
  <si>
    <t>ⓒ직원당 건수율</t>
  </si>
  <si>
    <t>군산항준설</t>
    <phoneticPr fontId="2" type="noConversion"/>
  </si>
  <si>
    <t>합 계</t>
    <phoneticPr fontId="2" type="noConversion"/>
  </si>
  <si>
    <t>※ 안전관리점수 내역표</t>
    <phoneticPr fontId="2" type="noConversion"/>
  </si>
  <si>
    <t>사업주 및
경영책임자</t>
    <phoneticPr fontId="2" type="noConversion"/>
  </si>
  <si>
    <t>50억원 이하 벌금</t>
    <phoneticPr fontId="2" type="noConversion"/>
  </si>
  <si>
    <t>10억원 이하 벌금</t>
    <phoneticPr fontId="2" type="noConversion"/>
  </si>
  <si>
    <t>처벌대상 및 내용</t>
    <phoneticPr fontId="2" type="noConversion"/>
  </si>
  <si>
    <t>적용 범위</t>
    <phoneticPr fontId="2" type="noConversion"/>
  </si>
  <si>
    <t>손해 배상</t>
    <phoneticPr fontId="2" type="noConversion"/>
  </si>
  <si>
    <t>시행 시기</t>
    <phoneticPr fontId="2" type="noConversion"/>
  </si>
  <si>
    <t>중대
시민재해</t>
    <phoneticPr fontId="2" type="noConversion"/>
  </si>
  <si>
    <r>
      <t xml:space="preserve">상시근로자 5인 이상의 사업(사업장)의
</t>
    </r>
    <r>
      <rPr>
        <b/>
        <sz val="11"/>
        <color theme="1"/>
        <rFont val="맑은 고딕"/>
        <family val="3"/>
        <charset val="129"/>
        <scheme val="minor"/>
      </rPr>
      <t>사업주 또는 경영책임자 등</t>
    </r>
    <phoneticPr fontId="2" type="noConversion"/>
  </si>
  <si>
    <r>
      <t xml:space="preserve"> 2. </t>
    </r>
    <r>
      <rPr>
        <b/>
        <sz val="11"/>
        <color theme="1"/>
        <rFont val="맑은 고딕"/>
        <family val="3"/>
        <charset val="129"/>
        <scheme val="minor"/>
      </rPr>
      <t>동일</t>
    </r>
    <r>
      <rPr>
        <sz val="11"/>
        <color theme="1"/>
        <rFont val="맑은 고딕"/>
        <family val="2"/>
        <charset val="129"/>
        <scheme val="minor"/>
      </rPr>
      <t>한 사고로</t>
    </r>
    <r>
      <rPr>
        <b/>
        <sz val="11"/>
        <color theme="1"/>
        <rFont val="맑은 고딕"/>
        <family val="3"/>
        <charset val="129"/>
        <scheme val="minor"/>
      </rPr>
      <t xml:space="preserve"> 2개월 이상</t>
    </r>
    <r>
      <rPr>
        <sz val="11"/>
        <color theme="1"/>
        <rFont val="맑은 고딕"/>
        <family val="2"/>
        <charset val="129"/>
        <scheme val="minor"/>
      </rPr>
      <t xml:space="preserve"> 치료가
    필요한 </t>
    </r>
    <r>
      <rPr>
        <b/>
        <sz val="11"/>
        <color theme="1"/>
        <rFont val="맑은 고딕"/>
        <family val="3"/>
        <charset val="129"/>
        <scheme val="minor"/>
      </rPr>
      <t>부상자가 10명이상</t>
    </r>
    <phoneticPr fontId="2" type="noConversion"/>
  </si>
  <si>
    <r>
      <t xml:space="preserve"> 3. </t>
    </r>
    <r>
      <rPr>
        <b/>
        <sz val="11"/>
        <color theme="1"/>
        <rFont val="맑은 고딕"/>
        <family val="3"/>
        <charset val="129"/>
        <scheme val="minor"/>
      </rPr>
      <t>동일</t>
    </r>
    <r>
      <rPr>
        <sz val="11"/>
        <color theme="1"/>
        <rFont val="맑은 고딕"/>
        <family val="2"/>
        <charset val="129"/>
        <scheme val="minor"/>
      </rPr>
      <t xml:space="preserve">한 원인으로 </t>
    </r>
    <r>
      <rPr>
        <b/>
        <sz val="11"/>
        <color theme="1"/>
        <rFont val="맑은 고딕"/>
        <family val="3"/>
        <charset val="129"/>
        <scheme val="minor"/>
      </rPr>
      <t>3개월 이상</t>
    </r>
    <r>
      <rPr>
        <sz val="11"/>
        <color theme="1"/>
        <rFont val="맑은 고딕"/>
        <family val="2"/>
        <charset val="129"/>
        <scheme val="minor"/>
      </rPr>
      <t xml:space="preserve"> 치료가
    필요한 </t>
    </r>
    <r>
      <rPr>
        <b/>
        <sz val="11"/>
        <color theme="1"/>
        <rFont val="맑은 고딕"/>
        <family val="3"/>
        <charset val="129"/>
        <scheme val="minor"/>
      </rPr>
      <t>질병자가 10명이상</t>
    </r>
    <phoneticPr fontId="2" type="noConversion"/>
  </si>
  <si>
    <t xml:space="preserve">         </t>
    <phoneticPr fontId="2" type="noConversion"/>
  </si>
  <si>
    <t xml:space="preserve">     ② 특별점검 : 특별위험 징후가 포착되거나 현장 요청시 수시로 실시</t>
    <phoneticPr fontId="2" type="noConversion"/>
  </si>
  <si>
    <t xml:space="preserve">   2) 주요 점검 내용</t>
    <phoneticPr fontId="2" type="noConversion"/>
  </si>
  <si>
    <t xml:space="preserve">         이동식비계,추락 방지망, 낙하물 방지망, 사다리, 안전대 부착설비 </t>
    <phoneticPr fontId="2" type="noConversion"/>
  </si>
  <si>
    <t xml:space="preserve">     ① 신규자 투입시 관리철저</t>
    <phoneticPr fontId="2" type="noConversion"/>
  </si>
  <si>
    <t xml:space="preserve">     ③ 8대 가시설 안전점검 강화 : 작업발판, 개구부 덮개, 안전난간대,</t>
    <phoneticPr fontId="2" type="noConversion"/>
  </si>
  <si>
    <t xml:space="preserve">    ① 안전의식과 안전감성교육</t>
    <phoneticPr fontId="2" type="noConversion"/>
  </si>
  <si>
    <t xml:space="preserve">   3) 현장 주요 교육내용  </t>
    <phoneticPr fontId="2" type="noConversion"/>
  </si>
  <si>
    <t xml:space="preserve">   1) 사고 경중에 관계 없이 모든사고 보고</t>
    <phoneticPr fontId="2" type="noConversion"/>
  </si>
  <si>
    <t xml:space="preserve">   2) 3일이상 휴업을 요하는 재해 발생시 1개월이내 산업재해조사표 제출</t>
    <phoneticPr fontId="2" type="noConversion"/>
  </si>
  <si>
    <t xml:space="preserve">    ③ 각 공종별 위험요인 및 예방대책</t>
    <phoneticPr fontId="2" type="noConversion"/>
  </si>
  <si>
    <t xml:space="preserve">  3. 안전사고 발생보고</t>
    <phoneticPr fontId="2" type="noConversion"/>
  </si>
  <si>
    <r>
      <t xml:space="preserve">    2) 각 현장별로 산안법 제36조에 따른 </t>
    </r>
    <r>
      <rPr>
        <b/>
        <sz val="14"/>
        <color theme="1"/>
        <rFont val="맑은 고딕"/>
        <family val="3"/>
        <charset val="129"/>
        <scheme val="minor"/>
      </rPr>
      <t>위험성평가 실시</t>
    </r>
    <phoneticPr fontId="2" type="noConversion"/>
  </si>
  <si>
    <r>
      <t xml:space="preserve">    3) 각 현장에 안전 및 보건에 관한 </t>
    </r>
    <r>
      <rPr>
        <b/>
        <sz val="14"/>
        <color theme="1"/>
        <rFont val="맑은 고딕"/>
        <family val="3"/>
        <charset val="129"/>
        <scheme val="minor"/>
      </rPr>
      <t>전문인력 배치</t>
    </r>
    <phoneticPr fontId="2" type="noConversion"/>
  </si>
  <si>
    <t xml:space="preserve">  2. 현장 안전점검 및 CEO안전교육 강화</t>
    <phoneticPr fontId="2" type="noConversion"/>
  </si>
  <si>
    <r>
      <rPr>
        <b/>
        <sz val="24"/>
        <color theme="1"/>
        <rFont val="HY견고딕"/>
        <family val="1"/>
        <charset val="129"/>
      </rPr>
      <t>Ⅰ</t>
    </r>
    <r>
      <rPr>
        <sz val="24"/>
        <color theme="1"/>
        <rFont val="HY견고딕"/>
        <family val="1"/>
        <charset val="129"/>
      </rPr>
      <t xml:space="preserve">. 중대재해처벌법 시행 관련 (요약) </t>
    </r>
    <phoneticPr fontId="2" type="noConversion"/>
  </si>
  <si>
    <t xml:space="preserve">     ③ 일반점검 : 현장별 수시로 월1회 이상 점검 실시</t>
    <phoneticPr fontId="2" type="noConversion"/>
  </si>
  <si>
    <r>
      <t xml:space="preserve">    4) 각 현장에 적정한 </t>
    </r>
    <r>
      <rPr>
        <b/>
        <sz val="14"/>
        <color theme="1"/>
        <rFont val="맑은 고딕"/>
        <family val="3"/>
        <charset val="129"/>
        <scheme val="minor"/>
      </rPr>
      <t>예산을 편성하고 용도에 따라 집행</t>
    </r>
    <r>
      <rPr>
        <sz val="14"/>
        <color theme="1"/>
        <rFont val="맑은 고딕"/>
        <family val="3"/>
        <charset val="129"/>
        <scheme val="minor"/>
      </rPr>
      <t>하고 관리</t>
    </r>
    <phoneticPr fontId="2" type="noConversion"/>
  </si>
  <si>
    <t xml:space="preserve">     ④ 기타 현장별 필요사항 ( 월간 안전활동 실적보고 및 해빙기, 하절기</t>
    <phoneticPr fontId="2" type="noConversion"/>
  </si>
  <si>
    <t xml:space="preserve">         동절기 안전관리대책 수립)</t>
    <phoneticPr fontId="2" type="noConversion"/>
  </si>
  <si>
    <t xml:space="preserve">     ② 안전보호구 착용상태 ( 작업에 적합한 안전보호구 )</t>
    <phoneticPr fontId="2" type="noConversion"/>
  </si>
  <si>
    <t xml:space="preserve">    ④ 현장별 재해사례 공유</t>
    <phoneticPr fontId="2" type="noConversion"/>
  </si>
  <si>
    <t xml:space="preserve">    ② 계절별 위험요인 및 예방대책 ( 온열질환, 심혈관 질환예방 )</t>
    <phoneticPr fontId="2" type="noConversion"/>
  </si>
  <si>
    <t xml:space="preserve">      배치되어 있으므로 본사에 전담하는 조직을 두어야 함.＜시행령(안)제4조 5항＞</t>
    <phoneticPr fontId="2" type="noConversion"/>
  </si>
  <si>
    <t xml:space="preserve">  2) 안전관리자는 안전만 전담하여 배치되도록 금년 안전보건법이 신설됨</t>
    <phoneticPr fontId="2" type="noConversion"/>
  </si>
  <si>
    <t xml:space="preserve">     --＜산업안전보건법 17조 3항(신설 21.05.08.)＞</t>
    <phoneticPr fontId="2" type="noConversion"/>
  </si>
  <si>
    <t xml:space="preserve">  3) 현재 안전 및 보건에 관한 계획의 수립 및 이사회 보고 의무 제도에 의하여 본사</t>
    <phoneticPr fontId="2" type="noConversion"/>
  </si>
  <si>
    <t xml:space="preserve">     안전보건 전담팀을 공사 관리부 전태훈 차장으로 등록함.</t>
    <phoneticPr fontId="2" type="noConversion"/>
  </si>
  <si>
    <t xml:space="preserve">  4) 시행령(안)이 8/23까지 입법예고 후 내년 1월에는 전담팀 운영을 해야 하므로</t>
    <phoneticPr fontId="2" type="noConversion"/>
  </si>
  <si>
    <t xml:space="preserve">     조직 구성 및 매뉴얼 마련등 사전 준비작업이 필요함.</t>
    <phoneticPr fontId="2" type="noConversion"/>
  </si>
  <si>
    <t xml:space="preserve">  5) 전담팀 운영시 발생된 비용을 각 현장의 안전관리비 항목 중 '본사관리비' 항목으로</t>
    <phoneticPr fontId="2" type="noConversion"/>
  </si>
  <si>
    <t xml:space="preserve">     배분하기 위해서는 안전관리자 자격을 갖춘 1인 이상을 포함하여 3명 이상의 전담</t>
    <phoneticPr fontId="2" type="noConversion"/>
  </si>
  <si>
    <t xml:space="preserve">     직원으로 구성되어야 함.</t>
    <phoneticPr fontId="2" type="noConversion"/>
  </si>
  <si>
    <t xml:space="preserve">  6) 또한 도급순위 최근 6년 동안 105위 ~ 254위를 유지 하였으며 앞으로도 현상태를 </t>
    <phoneticPr fontId="2" type="noConversion"/>
  </si>
  <si>
    <t xml:space="preserve">  1. 주요 현안</t>
    <phoneticPr fontId="2" type="noConversion"/>
  </si>
  <si>
    <t xml:space="preserve">  추진배경</t>
    <phoneticPr fontId="2" type="noConversion"/>
  </si>
  <si>
    <t xml:space="preserve">     유지할것으로 판단되며, 중대재해법 시행으로 전담 안전팀이 구성 되어야 함.</t>
    <phoneticPr fontId="2" type="noConversion"/>
  </si>
  <si>
    <t xml:space="preserve"> 대책 방안이 마련 되어야 함.</t>
    <phoneticPr fontId="2" type="noConversion"/>
  </si>
  <si>
    <t xml:space="preserve">   『중대재해 처벌등에 관한 법률 시행령』 제정안이 입법 예고 (21.07.09.발표)된 제4조</t>
    <phoneticPr fontId="2" type="noConversion"/>
  </si>
  <si>
    <r>
      <t xml:space="preserve"> 5항에서 </t>
    </r>
    <r>
      <rPr>
        <b/>
        <sz val="14"/>
        <color theme="1"/>
        <rFont val="맑은 고딕"/>
        <family val="3"/>
        <charset val="129"/>
        <scheme val="minor"/>
      </rPr>
      <t>본사에 안전전담조직 배치</t>
    </r>
    <r>
      <rPr>
        <sz val="14"/>
        <color theme="1"/>
        <rFont val="맑은 고딕"/>
        <family val="3"/>
        <charset val="129"/>
        <scheme val="minor"/>
      </rPr>
      <t xml:space="preserve">를 의무화 함으로써 시행령 확정 (22.01.27.)이전에 </t>
    </r>
    <phoneticPr fontId="2" type="noConversion"/>
  </si>
  <si>
    <r>
      <rPr>
        <b/>
        <sz val="20"/>
        <color theme="1"/>
        <rFont val="HY견고딕"/>
        <family val="1"/>
        <charset val="129"/>
      </rPr>
      <t>Ⅱ</t>
    </r>
    <r>
      <rPr>
        <sz val="20"/>
        <color theme="1"/>
        <rFont val="HY견고딕"/>
        <family val="1"/>
        <charset val="129"/>
      </rPr>
      <t>. 중대재해처벌법 시행 관련 실천방안 (산업)</t>
    </r>
    <phoneticPr fontId="2" type="noConversion"/>
  </si>
  <si>
    <t>Ⅱ.중대재해처벌법 시행 안전전담팀 운영 실천방안(건설)</t>
    <phoneticPr fontId="2" type="noConversion"/>
  </si>
  <si>
    <t xml:space="preserve">  1) 당사는 시공능력 순위 200위 이내이고 각 사업장(현장)에 3인 이상 안전관리자가 </t>
    <phoneticPr fontId="2" type="noConversion"/>
  </si>
  <si>
    <t xml:space="preserve">     --＜산업안전보건법 4조. 2021년 제1차 이사회 안건＞</t>
    <phoneticPr fontId="2" type="noConversion"/>
  </si>
  <si>
    <r>
      <t xml:space="preserve">    1) 안전보건에 관한 </t>
    </r>
    <r>
      <rPr>
        <b/>
        <sz val="14"/>
        <color theme="1"/>
        <rFont val="맑은 고딕"/>
        <family val="3"/>
        <charset val="129"/>
        <scheme val="minor"/>
      </rPr>
      <t>목표와 경영방침 설정하고 게시함</t>
    </r>
    <phoneticPr fontId="2" type="noConversion"/>
  </si>
  <si>
    <t xml:space="preserve">     ① 상시점검 : 분기별 1회 이상 CEO 안전교육 및 현장점검 실시</t>
    <phoneticPr fontId="2" type="noConversion"/>
  </si>
  <si>
    <r>
      <t xml:space="preserve">   1) 점검의 종류 및 주기 </t>
    </r>
    <r>
      <rPr>
        <b/>
        <sz val="14"/>
        <color theme="1"/>
        <rFont val="맑은 고딕"/>
        <family val="3"/>
        <charset val="129"/>
        <scheme val="minor"/>
      </rPr>
      <t>(DLE&amp;C의 규정을 준수하고 실천)</t>
    </r>
    <r>
      <rPr>
        <sz val="14"/>
        <color theme="1"/>
        <rFont val="맑은 고딕"/>
        <family val="3"/>
        <charset val="129"/>
        <scheme val="minor"/>
      </rPr>
      <t xml:space="preserve">            </t>
    </r>
    <phoneticPr fontId="2" type="noConversion"/>
  </si>
  <si>
    <t>2021.  07.  27.</t>
    <phoneticPr fontId="2" type="noConversion"/>
  </si>
  <si>
    <t xml:space="preserve">  1. 중대산업재해 관련 안전보건관리체계 구축 및 이행에 관한 조치 [ 별첨 ]</t>
    <phoneticPr fontId="2" type="noConversion"/>
  </si>
  <si>
    <r>
      <t xml:space="preserve">사망자 발생
</t>
    </r>
    <r>
      <rPr>
        <sz val="11"/>
        <color rgb="FFFF0000"/>
        <rFont val="맑은 고딕"/>
        <family val="3"/>
        <charset val="129"/>
        <scheme val="minor"/>
      </rPr>
      <t>(양벌규정)</t>
    </r>
    <phoneticPr fontId="2" type="noConversion"/>
  </si>
  <si>
    <r>
      <rPr>
        <b/>
        <sz val="11"/>
        <color rgb="FFFF0000"/>
        <rFont val="맑은 고딕"/>
        <family val="3"/>
        <charset val="129"/>
        <scheme val="minor"/>
      </rPr>
      <t>1년이상 징역</t>
    </r>
    <r>
      <rPr>
        <sz val="11"/>
        <color theme="1"/>
        <rFont val="맑은 고딕"/>
        <family val="2"/>
        <charset val="129"/>
        <scheme val="minor"/>
      </rPr>
      <t xml:space="preserve">
or 10억이하 벌금</t>
    </r>
    <phoneticPr fontId="2" type="noConversion"/>
  </si>
  <si>
    <t>사업주or법인,기관</t>
    <phoneticPr fontId="2" type="noConversion"/>
  </si>
  <si>
    <t>정  의</t>
    <phoneticPr fontId="2" type="noConversion"/>
  </si>
  <si>
    <t>중대
산업재해</t>
    <phoneticPr fontId="2" type="noConversion"/>
  </si>
  <si>
    <r>
      <t xml:space="preserve"> 1. </t>
    </r>
    <r>
      <rPr>
        <b/>
        <sz val="11"/>
        <color theme="1"/>
        <rFont val="맑은 고딕"/>
        <family val="3"/>
        <charset val="129"/>
        <scheme val="minor"/>
      </rPr>
      <t>사망자 1명</t>
    </r>
    <r>
      <rPr>
        <sz val="11"/>
        <color theme="1"/>
        <rFont val="맑은 고딕"/>
        <family val="2"/>
        <charset val="129"/>
        <scheme val="minor"/>
      </rPr>
      <t>이상</t>
    </r>
    <phoneticPr fontId="2" type="noConversion"/>
  </si>
  <si>
    <r>
      <t xml:space="preserve"> 2. </t>
    </r>
    <r>
      <rPr>
        <b/>
        <sz val="11"/>
        <color theme="1"/>
        <rFont val="맑은 고딕"/>
        <family val="3"/>
        <charset val="129"/>
        <scheme val="minor"/>
      </rPr>
      <t>동일</t>
    </r>
    <r>
      <rPr>
        <sz val="11"/>
        <color theme="1"/>
        <rFont val="맑은 고딕"/>
        <family val="2"/>
        <charset val="129"/>
        <scheme val="minor"/>
      </rPr>
      <t xml:space="preserve">한 사고로 </t>
    </r>
    <r>
      <rPr>
        <b/>
        <sz val="11"/>
        <color theme="1"/>
        <rFont val="맑은 고딕"/>
        <family val="3"/>
        <charset val="129"/>
        <scheme val="minor"/>
      </rPr>
      <t>6개월 이상</t>
    </r>
    <r>
      <rPr>
        <sz val="11"/>
        <color theme="1"/>
        <rFont val="맑은 고딕"/>
        <family val="2"/>
        <charset val="129"/>
        <scheme val="minor"/>
      </rPr>
      <t xml:space="preserve"> 치료가
    필요한 </t>
    </r>
    <r>
      <rPr>
        <b/>
        <sz val="11"/>
        <color theme="1"/>
        <rFont val="맑은 고딕"/>
        <family val="3"/>
        <charset val="129"/>
        <scheme val="minor"/>
      </rPr>
      <t xml:space="preserve">부상자 2명이상 
</t>
    </r>
    <r>
      <rPr>
        <b/>
        <sz val="8"/>
        <color theme="1"/>
        <rFont val="맑은 고딕"/>
        <family val="3"/>
        <charset val="129"/>
        <scheme val="minor"/>
      </rPr>
      <t xml:space="preserve">  (1건의 같은 사고에 대해여 재해요인으로 구분)</t>
    </r>
    <phoneticPr fontId="2" type="noConversion"/>
  </si>
  <si>
    <r>
      <t xml:space="preserve"> 3.</t>
    </r>
    <r>
      <rPr>
        <b/>
        <sz val="11"/>
        <color theme="1"/>
        <rFont val="맑은 고딕"/>
        <family val="3"/>
        <charset val="129"/>
        <scheme val="minor"/>
      </rPr>
      <t>동일</t>
    </r>
    <r>
      <rPr>
        <sz val="11"/>
        <color theme="1"/>
        <rFont val="맑은 고딕"/>
        <family val="2"/>
        <charset val="129"/>
        <scheme val="minor"/>
      </rPr>
      <t xml:space="preserve">한 유해요인으로 인한 </t>
    </r>
    <r>
      <rPr>
        <b/>
        <sz val="11"/>
        <color theme="1"/>
        <rFont val="맑은 고딕"/>
        <family val="3"/>
        <charset val="129"/>
        <scheme val="minor"/>
      </rPr>
      <t>직업성
   질병자가 1년 이내 3명이상</t>
    </r>
    <phoneticPr fontId="2" type="noConversion"/>
  </si>
  <si>
    <r>
      <t xml:space="preserve">부상/질병자 발생
</t>
    </r>
    <r>
      <rPr>
        <sz val="11"/>
        <color rgb="FFFF0000"/>
        <rFont val="맑은 고딕"/>
        <family val="3"/>
        <charset val="129"/>
        <scheme val="minor"/>
      </rPr>
      <t>(양벌규정)</t>
    </r>
    <phoneticPr fontId="2" type="noConversion"/>
  </si>
  <si>
    <t>7년이하 징역
or 1억이하 벌금</t>
    <phoneticPr fontId="2" type="noConversion"/>
  </si>
  <si>
    <r>
      <t xml:space="preserve">사업주 또는 경영책임자 등이 고의 또는 
중대한 과실로 안전 및 보건확보의무를
위반하여 중대재해를 발생하게 한 경우,
</t>
    </r>
    <r>
      <rPr>
        <b/>
        <sz val="11"/>
        <color theme="1"/>
        <rFont val="맑은 고딕"/>
        <family val="3"/>
        <charset val="129"/>
        <scheme val="minor"/>
      </rPr>
      <t xml:space="preserve">손해액의 5배를 넘지 않는 범위 내에서
배상책임 </t>
    </r>
    <r>
      <rPr>
        <b/>
        <sz val="11"/>
        <color rgb="FFFF0000"/>
        <rFont val="맑은 고딕"/>
        <family val="3"/>
        <charset val="129"/>
        <scheme val="minor"/>
      </rPr>
      <t>( 인적손실에 대해서 재해자에게 변상 )</t>
    </r>
    <phoneticPr fontId="2" type="noConversion"/>
  </si>
  <si>
    <r>
      <t xml:space="preserve"> </t>
    </r>
    <r>
      <rPr>
        <sz val="11"/>
        <color theme="1"/>
        <rFont val="맑은 고딕"/>
        <family val="2"/>
        <charset val="129"/>
        <scheme val="minor"/>
      </rPr>
      <t xml:space="preserve">1. 상시근로자 50인 이상 사업장:건설업제외(제조업,서비스업…)
   </t>
    </r>
    <r>
      <rPr>
        <b/>
        <sz val="11"/>
        <color rgb="FFFF0000"/>
        <rFont val="맑은 고딕"/>
        <family val="3"/>
        <charset val="129"/>
        <scheme val="minor"/>
      </rPr>
      <t xml:space="preserve"> (건설업은 공사금액 50억 이상) : 사업장의 전체현장 공사금액</t>
    </r>
    <r>
      <rPr>
        <b/>
        <sz val="11"/>
        <color theme="1"/>
        <rFont val="맑은 고딕"/>
        <family val="3"/>
        <charset val="129"/>
        <scheme val="minor"/>
      </rPr>
      <t xml:space="preserve">
   - 공포 후 1년 경과한 날 </t>
    </r>
    <r>
      <rPr>
        <b/>
        <sz val="11"/>
        <color rgb="FFFF0000"/>
        <rFont val="맑은 고딕"/>
        <family val="3"/>
        <charset val="129"/>
        <scheme val="minor"/>
      </rPr>
      <t>(2022.01.27.)</t>
    </r>
    <r>
      <rPr>
        <b/>
        <sz val="11"/>
        <color theme="1"/>
        <rFont val="맑은 고딕"/>
        <family val="3"/>
        <charset val="129"/>
        <scheme val="minor"/>
      </rPr>
      <t xml:space="preserve">
 </t>
    </r>
    <r>
      <rPr>
        <sz val="11"/>
        <color theme="1"/>
        <rFont val="맑은 고딕"/>
        <family val="3"/>
        <charset val="129"/>
        <scheme val="minor"/>
      </rPr>
      <t xml:space="preserve">2. 상시근로자 50인 미만 사업장
  </t>
    </r>
    <r>
      <rPr>
        <b/>
        <sz val="11"/>
        <color rgb="FFFF0000"/>
        <rFont val="맑은 고딕"/>
        <family val="3"/>
        <charset val="129"/>
        <scheme val="minor"/>
      </rPr>
      <t xml:space="preserve"> (건설업은 공사금액 50억 미만)</t>
    </r>
    <r>
      <rPr>
        <b/>
        <sz val="11"/>
        <color theme="1"/>
        <rFont val="맑은 고딕"/>
        <family val="3"/>
        <charset val="129"/>
        <scheme val="minor"/>
      </rPr>
      <t xml:space="preserve">
  - 공포 후 3년 경과한 날 (2024.01.27.)
</t>
    </r>
    <phoneticPr fontId="2" type="noConversion"/>
  </si>
  <si>
    <t>▣ 21.07.12.~08.23. 40일간 「중대재해처벌 등에 관한 법률 시행령」 제정안 입법예고(법무부)</t>
    <phoneticPr fontId="2" type="noConversion"/>
  </si>
  <si>
    <t>부산노동청의 산재예방지도과(김은찬 근로감독관)문의
051-850-6471</t>
    <phoneticPr fontId="2" type="noConversion"/>
  </si>
  <si>
    <t>DL이앤씨: 안전보건팀 배상일차장 문의
02-2011-8231</t>
    <phoneticPr fontId="2" type="noConversion"/>
  </si>
  <si>
    <t>에코3-1공구현장</t>
    <phoneticPr fontId="2" type="noConversion"/>
  </si>
  <si>
    <t>에코2-1공구현장</t>
    <phoneticPr fontId="2" type="noConversion"/>
  </si>
  <si>
    <t>11/16</t>
    <phoneticPr fontId="2" type="noConversion"/>
  </si>
  <si>
    <t>B</t>
    <phoneticPr fontId="2" type="noConversion"/>
  </si>
  <si>
    <t>A</t>
    <phoneticPr fontId="2" type="noConversion"/>
  </si>
  <si>
    <t>울릉공항(터널)현장</t>
    <phoneticPr fontId="2" type="noConversion"/>
  </si>
  <si>
    <t>울릉공항(수중)현장</t>
    <phoneticPr fontId="2" type="noConversion"/>
  </si>
  <si>
    <t>군산항 준설현장</t>
    <phoneticPr fontId="2" type="noConversion"/>
  </si>
  <si>
    <t>※ 평가방법 : S (최우수100) , A (우수90) , B(양호80) , C(미흡50)</t>
    <phoneticPr fontId="2" type="noConversion"/>
  </si>
  <si>
    <t>순위</t>
    <phoneticPr fontId="2" type="noConversion"/>
  </si>
  <si>
    <t>현장명</t>
    <phoneticPr fontId="2" type="noConversion"/>
  </si>
  <si>
    <t>1.안전사고(50점)</t>
    <phoneticPr fontId="2" type="noConversion"/>
  </si>
  <si>
    <t>2.안전점검(20점)</t>
    <phoneticPr fontId="2" type="noConversion"/>
  </si>
  <si>
    <t>4.안전활동(10점)</t>
    <phoneticPr fontId="2" type="noConversion"/>
  </si>
  <si>
    <t>점수합계    (100점)</t>
    <phoneticPr fontId="2" type="noConversion"/>
  </si>
  <si>
    <t>비 고</t>
    <phoneticPr fontId="2" type="noConversion"/>
  </si>
  <si>
    <t>건수</t>
    <phoneticPr fontId="2" type="noConversion"/>
  </si>
  <si>
    <t>점수</t>
    <phoneticPr fontId="2" type="noConversion"/>
  </si>
  <si>
    <t>평가</t>
    <phoneticPr fontId="2" type="noConversion"/>
  </si>
  <si>
    <t>서해선 8공구현장</t>
    <phoneticPr fontId="2" type="noConversion"/>
  </si>
  <si>
    <t>GTX-A6공구현장</t>
    <phoneticPr fontId="2" type="noConversion"/>
  </si>
  <si>
    <t>신항 피더부두현장</t>
  </si>
  <si>
    <t>포항해경부두현장</t>
    <phoneticPr fontId="2" type="noConversion"/>
  </si>
  <si>
    <t>안성구리계산: 1-{(1/48,783명/365일))*10 = 0.701  점수:A*B(50*0.701) =35</t>
    <phoneticPr fontId="2" type="noConversion"/>
  </si>
  <si>
    <t>1-[(4/133,652)*10] =1-(0.0299*10)=1-0.299=0.701</t>
    <phoneticPr fontId="2" type="noConversion"/>
  </si>
  <si>
    <t>2023.  01. 10 .</t>
    <phoneticPr fontId="2" type="noConversion"/>
  </si>
  <si>
    <t xml:space="preserve"> ▣ 2022년도 안전관리 평가표</t>
    <phoneticPr fontId="2" type="noConversion"/>
  </si>
  <si>
    <t>2022년도 전반기 안전관리평가표</t>
    <phoneticPr fontId="2" type="noConversion"/>
  </si>
  <si>
    <t>서컨테이너2-5현장</t>
    <phoneticPr fontId="2" type="noConversion"/>
  </si>
  <si>
    <t>울릉공항(포항)현장</t>
  </si>
  <si>
    <t>인천항 준설현장</t>
    <phoneticPr fontId="2" type="noConversion"/>
  </si>
  <si>
    <t>군산항 준설현장</t>
  </si>
  <si>
    <t>포항해경부두현장</t>
  </si>
  <si>
    <t>종료</t>
  </si>
  <si>
    <t>종료</t>
    <phoneticPr fontId="2" type="noConversion"/>
  </si>
  <si>
    <t xml:space="preserve">1.   2022년도 현장별 안전사고현황 및 무재해현장 </t>
    <phoneticPr fontId="2" type="noConversion"/>
  </si>
  <si>
    <t>선원공제</t>
    <phoneticPr fontId="2" type="noConversion"/>
  </si>
  <si>
    <t>에코2-1공구</t>
  </si>
  <si>
    <t>GTX A구간6-1공구</t>
    <phoneticPr fontId="2" type="noConversion"/>
  </si>
  <si>
    <t>서컨테이너현장</t>
  </si>
  <si>
    <t>국내 현장 소계</t>
    <phoneticPr fontId="2" type="noConversion"/>
  </si>
  <si>
    <t>싱가폴 TTP1</t>
    <phoneticPr fontId="2" type="noConversion"/>
  </si>
  <si>
    <t>15.7.15 ~</t>
    <phoneticPr fontId="2" type="noConversion"/>
  </si>
  <si>
    <t>2. 재해율 관리 : 2019.01.01.부터 '산업재해발생률' 산정기준을 사고사망 만인율로 개편하고,</t>
    <phoneticPr fontId="2" type="noConversion"/>
  </si>
  <si>
    <t xml:space="preserve">                    건설업체의 입찰참가자격 사전심사(PQ)에 반영하는 산업재해지표를 사망사고로 개편함.</t>
    <phoneticPr fontId="2" type="noConversion"/>
  </si>
  <si>
    <t>1) 사고사망만인율 =[ (사고사망자수/상시 근로자수) x 10,000]</t>
    <phoneticPr fontId="2" type="noConversion"/>
  </si>
  <si>
    <t>2) 사고사망만인율표</t>
    <phoneticPr fontId="2" type="noConversion"/>
  </si>
  <si>
    <t>2021~22년도</t>
    <phoneticPr fontId="2" type="noConversion"/>
  </si>
  <si>
    <t>20년도</t>
    <phoneticPr fontId="2" type="noConversion"/>
  </si>
  <si>
    <t>21년도</t>
    <phoneticPr fontId="2" type="noConversion"/>
  </si>
  <si>
    <t>22년도</t>
    <phoneticPr fontId="2" type="noConversion"/>
  </si>
  <si>
    <t>건설업종 평균 사망자수 
및 사고사망만인율</t>
    <phoneticPr fontId="2" type="noConversion"/>
  </si>
  <si>
    <t>458명</t>
    <phoneticPr fontId="2" type="noConversion"/>
  </si>
  <si>
    <t>417명</t>
    <phoneticPr fontId="2" type="noConversion"/>
  </si>
  <si>
    <t>물적피해 해외현장제외</t>
    <phoneticPr fontId="2" type="noConversion"/>
  </si>
  <si>
    <t xml:space="preserve">2020년 </t>
    <phoneticPr fontId="2" type="noConversion"/>
  </si>
  <si>
    <t xml:space="preserve">산업재해로 인한 
사망자수           </t>
    <phoneticPr fontId="2" type="noConversion"/>
  </si>
  <si>
    <t>1명(군산항)</t>
    <phoneticPr fontId="2" type="noConversion"/>
  </si>
  <si>
    <t>2022년</t>
    <phoneticPr fontId="2" type="noConversion"/>
  </si>
  <si>
    <t>※ 건설업의 경우 떨어짐 사고가 가장 많은 비중을 나타내며, 추락,끼임(협착),부딪힘 순으로 사고비중이 높음!</t>
    <phoneticPr fontId="2" type="noConversion"/>
  </si>
  <si>
    <t xml:space="preserve">   떨어짐도 비계, 지붕, 대들보, 철골빔, 트러스, 단부 순으로 많이 발생함!!</t>
    <phoneticPr fontId="2" type="noConversion"/>
  </si>
  <si>
    <t xml:space="preserve">   22.01.11.군산항현장 사망사고 원인분석은 협착사고이며, 중장비 작업시 전담 신호수 배치 및 굴삭기 작업동선 </t>
    <phoneticPr fontId="2" type="noConversion"/>
  </si>
  <si>
    <t xml:space="preserve">   확인, 협소한 공간에서 장비와 근로자 동시작업 금지, 관리감독자 미상주</t>
    <phoneticPr fontId="2" type="noConversion"/>
  </si>
  <si>
    <t>2. 2022년도 CEO안전교육 및 안전점검 현황</t>
    <phoneticPr fontId="2" type="noConversion"/>
  </si>
  <si>
    <t>22년 1월</t>
    <phoneticPr fontId="2" type="noConversion"/>
  </si>
  <si>
    <t>22년 2월</t>
  </si>
  <si>
    <t>22년 3월</t>
  </si>
  <si>
    <t>22년 4월</t>
  </si>
  <si>
    <t>22년 5월</t>
  </si>
  <si>
    <t>22년 6월</t>
  </si>
  <si>
    <t>22년 7월</t>
  </si>
  <si>
    <t>22년 8월</t>
  </si>
  <si>
    <t>22년 9월</t>
  </si>
  <si>
    <t>22년 10월</t>
  </si>
  <si>
    <t>22년 11월</t>
  </si>
  <si>
    <t>22년 12월</t>
  </si>
  <si>
    <t>03/29</t>
    <phoneticPr fontId="2" type="noConversion"/>
  </si>
  <si>
    <r>
      <rPr>
        <sz val="11"/>
        <color rgb="FFFF0000"/>
        <rFont val="맑은 고딕"/>
        <family val="3"/>
        <charset val="129"/>
        <scheme val="minor"/>
      </rPr>
      <t>CSO 05/11</t>
    </r>
    <r>
      <rPr>
        <sz val="11"/>
        <color theme="1"/>
        <rFont val="맑은 고딕"/>
        <family val="2"/>
        <charset val="129"/>
        <scheme val="minor"/>
      </rPr>
      <t xml:space="preserve">
'05/18</t>
    </r>
    <phoneticPr fontId="2" type="noConversion"/>
  </si>
  <si>
    <t>06/21</t>
    <phoneticPr fontId="2" type="noConversion"/>
  </si>
  <si>
    <t>08/30</t>
    <phoneticPr fontId="2" type="noConversion"/>
  </si>
  <si>
    <t>12/22</t>
    <phoneticPr fontId="2" type="noConversion"/>
  </si>
  <si>
    <t>CEO안전교육 /점검</t>
    <phoneticPr fontId="2" type="noConversion"/>
  </si>
  <si>
    <t>GTX-A구간5-1공구</t>
    <phoneticPr fontId="2" type="noConversion"/>
  </si>
  <si>
    <t>현장사전 점검</t>
    <phoneticPr fontId="2" type="noConversion"/>
  </si>
  <si>
    <r>
      <rPr>
        <sz val="11"/>
        <color rgb="FFFF0000"/>
        <rFont val="맑은 고딕"/>
        <family val="3"/>
        <charset val="129"/>
        <scheme val="minor"/>
      </rPr>
      <t>CSO 05/10</t>
    </r>
    <r>
      <rPr>
        <sz val="11"/>
        <color theme="1"/>
        <rFont val="맑은 고딕"/>
        <family val="2"/>
        <charset val="129"/>
        <scheme val="minor"/>
      </rPr>
      <t xml:space="preserve">
'05/19</t>
    </r>
    <phoneticPr fontId="2" type="noConversion"/>
  </si>
  <si>
    <t>CEO안전교육 /점검</t>
  </si>
  <si>
    <t>서컨테이너</t>
    <phoneticPr fontId="2" type="noConversion"/>
  </si>
  <si>
    <t>02/07
'02/25</t>
    <phoneticPr fontId="2" type="noConversion"/>
  </si>
  <si>
    <t>03/22</t>
    <phoneticPr fontId="2" type="noConversion"/>
  </si>
  <si>
    <r>
      <rPr>
        <sz val="11"/>
        <color rgb="FFFF0000"/>
        <rFont val="맑은 고딕"/>
        <family val="3"/>
        <charset val="129"/>
        <scheme val="minor"/>
      </rPr>
      <t xml:space="preserve">CSO </t>
    </r>
    <r>
      <rPr>
        <sz val="11"/>
        <color theme="1"/>
        <rFont val="맑은 고딕"/>
        <family val="3"/>
        <charset val="129"/>
        <scheme val="minor"/>
      </rPr>
      <t xml:space="preserve">04/07
</t>
    </r>
    <phoneticPr fontId="2" type="noConversion"/>
  </si>
  <si>
    <t>05/10
'05/26</t>
    <phoneticPr fontId="2" type="noConversion"/>
  </si>
  <si>
    <t>06/30</t>
    <phoneticPr fontId="2" type="noConversion"/>
  </si>
  <si>
    <t>07/21</t>
    <phoneticPr fontId="2" type="noConversion"/>
  </si>
  <si>
    <t>08/18</t>
    <phoneticPr fontId="2" type="noConversion"/>
  </si>
  <si>
    <t>09/23</t>
    <phoneticPr fontId="2" type="noConversion"/>
  </si>
  <si>
    <t>10/27</t>
    <phoneticPr fontId="2" type="noConversion"/>
  </si>
  <si>
    <t>에코2-1공구현장</t>
    <phoneticPr fontId="2" type="noConversion"/>
  </si>
  <si>
    <t>02/25</t>
    <phoneticPr fontId="2" type="noConversion"/>
  </si>
  <si>
    <t>03/31</t>
    <phoneticPr fontId="2" type="noConversion"/>
  </si>
  <si>
    <t>종료</t>
    <phoneticPr fontId="2" type="noConversion"/>
  </si>
  <si>
    <t>울릉도(포항)</t>
    <phoneticPr fontId="2" type="noConversion"/>
  </si>
  <si>
    <t>03/16
03/24</t>
    <phoneticPr fontId="2" type="noConversion"/>
  </si>
  <si>
    <t>04/14</t>
    <phoneticPr fontId="2" type="noConversion"/>
  </si>
  <si>
    <t>05/04</t>
    <phoneticPr fontId="2" type="noConversion"/>
  </si>
  <si>
    <r>
      <rPr>
        <sz val="11"/>
        <color rgb="FFFF0000"/>
        <rFont val="맑은 고딕"/>
        <family val="3"/>
        <charset val="129"/>
        <scheme val="minor"/>
      </rPr>
      <t>CSO 06/08</t>
    </r>
    <r>
      <rPr>
        <sz val="11"/>
        <color theme="1"/>
        <rFont val="맑은 고딕"/>
        <family val="2"/>
        <charset val="129"/>
        <scheme val="minor"/>
      </rPr>
      <t xml:space="preserve">
'06/16</t>
    </r>
    <phoneticPr fontId="2" type="noConversion"/>
  </si>
  <si>
    <t>07/28</t>
    <phoneticPr fontId="2" type="noConversion"/>
  </si>
  <si>
    <t>09/29</t>
    <phoneticPr fontId="2" type="noConversion"/>
  </si>
  <si>
    <t>10/19</t>
    <phoneticPr fontId="2" type="noConversion"/>
  </si>
  <si>
    <t>울릉도(터널)</t>
    <phoneticPr fontId="2" type="noConversion"/>
  </si>
  <si>
    <r>
      <rPr>
        <sz val="11"/>
        <color rgb="FFFF0000"/>
        <rFont val="맑은 고딕"/>
        <family val="3"/>
        <charset val="129"/>
        <scheme val="minor"/>
      </rPr>
      <t>CSO 06/09</t>
    </r>
    <r>
      <rPr>
        <sz val="11"/>
        <color theme="1"/>
        <rFont val="맑은 고딕"/>
        <family val="2"/>
        <charset val="129"/>
        <scheme val="minor"/>
      </rPr>
      <t xml:space="preserve">
'06/14</t>
    </r>
    <phoneticPr fontId="2" type="noConversion"/>
  </si>
  <si>
    <t>11/29</t>
    <phoneticPr fontId="2" type="noConversion"/>
  </si>
  <si>
    <t>울릉도(수중)</t>
    <phoneticPr fontId="2" type="noConversion"/>
  </si>
  <si>
    <r>
      <rPr>
        <sz val="11"/>
        <color rgb="FFFF0000"/>
        <rFont val="맑은 고딕"/>
        <family val="3"/>
        <charset val="129"/>
        <scheme val="minor"/>
      </rPr>
      <t>CSO 06/10</t>
    </r>
    <r>
      <rPr>
        <sz val="11"/>
        <color theme="1"/>
        <rFont val="맑은 고딕"/>
        <family val="2"/>
        <charset val="129"/>
        <scheme val="minor"/>
      </rPr>
      <t xml:space="preserve">
'06/14</t>
    </r>
    <phoneticPr fontId="2" type="noConversion"/>
  </si>
  <si>
    <t>11/19</t>
    <phoneticPr fontId="2" type="noConversion"/>
  </si>
  <si>
    <t>에코3-1공구현장</t>
    <phoneticPr fontId="2" type="noConversion"/>
  </si>
  <si>
    <t>09/27</t>
    <phoneticPr fontId="2" type="noConversion"/>
  </si>
  <si>
    <t>군산항 준설</t>
    <phoneticPr fontId="2" type="noConversion"/>
  </si>
  <si>
    <t>01/11</t>
    <phoneticPr fontId="2" type="noConversion"/>
  </si>
  <si>
    <t>02/16</t>
    <phoneticPr fontId="2" type="noConversion"/>
  </si>
  <si>
    <t>피더부두현장</t>
    <phoneticPr fontId="2" type="noConversion"/>
  </si>
  <si>
    <t>02/07
'02/09</t>
    <phoneticPr fontId="2" type="noConversion"/>
  </si>
  <si>
    <t>05/26</t>
    <phoneticPr fontId="2" type="noConversion"/>
  </si>
  <si>
    <t>11/23</t>
    <phoneticPr fontId="2" type="noConversion"/>
  </si>
  <si>
    <t>포항해경부두현장</t>
    <phoneticPr fontId="2" type="noConversion"/>
  </si>
  <si>
    <t>03/16
'03/24</t>
    <phoneticPr fontId="2" type="noConversion"/>
  </si>
  <si>
    <t>청학동 주택현장(건설)</t>
    <phoneticPr fontId="2" type="noConversion"/>
  </si>
  <si>
    <t>07/20</t>
    <phoneticPr fontId="2" type="noConversion"/>
  </si>
  <si>
    <t>합   계</t>
    <phoneticPr fontId="2" type="noConversion"/>
  </si>
  <si>
    <t>2-1. 무재해현장 시상 및 안전우수 근로자 시상</t>
    <phoneticPr fontId="2" type="noConversion"/>
  </si>
  <si>
    <t>1) 무재해현장 시상(2개 현장)  : '08/18 부산 신항 서컨테이너 2-5단계 상부공 현장(20만HR), '11/16안성구리11공구현장(10만HR)</t>
    <phoneticPr fontId="2" type="noConversion"/>
  </si>
  <si>
    <t>2) 우수근로자 시상 (26명) : 3~4분기 현장별로 2명씩 우수근로자 추천하여 시상</t>
    <phoneticPr fontId="2" type="noConversion"/>
  </si>
  <si>
    <t>안성구리11공구현장</t>
  </si>
  <si>
    <t>GTX-A6공구현장</t>
  </si>
  <si>
    <t>서컨테이너2-5현장</t>
  </si>
  <si>
    <t>울릉공항(터널)현장</t>
  </si>
  <si>
    <t>울릉공항(수중)현장</t>
  </si>
  <si>
    <t>에코3-1공구현장</t>
  </si>
  <si>
    <t>인천항 준설현장</t>
  </si>
  <si>
    <t>서해선 8공구현장</t>
  </si>
  <si>
    <t>에코2-1공구현장</t>
  </si>
  <si>
    <t xml:space="preserve"> 3. 2022년도 전반기 안전관리대책 평가표</t>
    <phoneticPr fontId="2" type="noConversion"/>
  </si>
  <si>
    <t>B</t>
    <phoneticPr fontId="2" type="noConversion"/>
  </si>
  <si>
    <t xml:space="preserve">매월 안전교육, 현장점검등의 예방활동 </t>
    <phoneticPr fontId="2" type="noConversion"/>
  </si>
  <si>
    <t>C</t>
    <phoneticPr fontId="2" type="noConversion"/>
  </si>
  <si>
    <t>B</t>
    <phoneticPr fontId="2" type="noConversion"/>
  </si>
  <si>
    <t>4. 2022년도 전반기 안전활동 실적 집계표 (안전사고예방대책)</t>
    <phoneticPr fontId="2" type="noConversion"/>
  </si>
  <si>
    <t>울릉공항(터널)</t>
    <phoneticPr fontId="2" type="noConversion"/>
  </si>
  <si>
    <t>에코3-1공구</t>
    <phoneticPr fontId="2" type="noConversion"/>
  </si>
  <si>
    <t>신항 피더부두</t>
    <phoneticPr fontId="2" type="noConversion"/>
  </si>
  <si>
    <t>포항해경부두</t>
    <phoneticPr fontId="2" type="noConversion"/>
  </si>
  <si>
    <t>에코2-1공구</t>
    <phoneticPr fontId="2" type="noConversion"/>
  </si>
  <si>
    <t>종료</t>
    <phoneticPr fontId="2" type="noConversion"/>
  </si>
  <si>
    <t>A</t>
    <phoneticPr fontId="2" type="noConversion"/>
  </si>
  <si>
    <t>B</t>
    <phoneticPr fontId="2" type="noConversion"/>
  </si>
  <si>
    <t>B</t>
    <phoneticPr fontId="2" type="noConversion"/>
  </si>
  <si>
    <t>C</t>
    <phoneticPr fontId="2" type="noConversion"/>
  </si>
  <si>
    <t>[S = 1.5(3건이상/직원1인), A = 1.0~0.8(1.0~0.8건/직원1인), B=0.7~0.5(0.7미만~0.4건이상/직원1인), C=0.4(0.3건이하) , D=0(미제출)</t>
    <phoneticPr fontId="2" type="noConversion"/>
  </si>
  <si>
    <t>5.사고처리비용(10점)</t>
    <phoneticPr fontId="2" type="noConversion"/>
  </si>
  <si>
    <t>3.안전관리계획서(10점)</t>
    <phoneticPr fontId="2" type="noConversion"/>
  </si>
  <si>
    <t>5. 사고처리비용 당사 부담</t>
    <phoneticPr fontId="2" type="noConversion"/>
  </si>
  <si>
    <t xml:space="preserve"> ▣ 2022년도</t>
    <phoneticPr fontId="2" type="noConversion"/>
  </si>
  <si>
    <t>12/21</t>
    <phoneticPr fontId="2" type="noConversion"/>
  </si>
</sst>
</file>

<file path=xl/styles.xml><?xml version="1.0" encoding="utf-8"?>
<styleSheet xmlns="http://schemas.openxmlformats.org/spreadsheetml/2006/main">
  <numFmts count="63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_-* #,##0.0_-;\-* #,##0.0_-;_-* &quot;-&quot;_-;_-@_-"/>
    <numFmt numFmtId="177" formatCode="0.0"/>
    <numFmt numFmtId="178" formatCode="0_ "/>
    <numFmt numFmtId="179" formatCode="0.00_ "/>
    <numFmt numFmtId="180" formatCode="0.0%"/>
    <numFmt numFmtId="181" formatCode="mm&quot;월&quot;\ dd&quot;일&quot;"/>
    <numFmt numFmtId="182" formatCode="0_);[Red]\(0\)"/>
    <numFmt numFmtId="183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4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5" formatCode="#."/>
    <numFmt numFmtId="186" formatCode="0.000"/>
    <numFmt numFmtId="187" formatCode="&quot;₩&quot;#,##0.00;&quot;₩&quot;\-#,##0.00"/>
    <numFmt numFmtId="188" formatCode="&quot;₩&quot;\!\$#,##0_);&quot;₩&quot;\!\(&quot;₩&quot;\!\$#,##0&quot;₩&quot;\!\)"/>
    <numFmt numFmtId="189" formatCode="&quot;: &quot;\ * yy&quot;년 &quot;mm&quot;월 &quot;dd&quot;일 기준&quot;"/>
    <numFmt numFmtId="190" formatCode="&quot;₩&quot;\ #,##0.00;&quot;₩&quot;\ \-#,##0.00"/>
    <numFmt numFmtId="191" formatCode="&quot;₩&quot;#,##0;[Red]&quot;₩&quot;&quot;₩&quot;&quot;₩&quot;&quot;₩&quot;&quot;₩&quot;&quot;₩&quot;&quot;₩&quot;&quot;₩&quot;&quot;₩&quot;&quot;₩&quot;\-&quot;₩&quot;#,##0"/>
    <numFmt numFmtId="192" formatCode="#,##0;[Red]#,##0"/>
    <numFmt numFmtId="193" formatCode="&quot;₩&quot;#,##0;[Red]\!\-&quot;₩&quot;#,##0"/>
    <numFmt numFmtId="194" formatCode="_-* #,##0_-;\!\-* #,##0_-;_-* &quot;-&quot;_-;_-@_-"/>
    <numFmt numFmtId="195" formatCode="0.000_ "/>
    <numFmt numFmtId="196" formatCode="_ &quot;₩&quot;* #,##0_ ;_ &quot;₩&quot;* \-#,##0_ ;_ &quot;₩&quot;* &quot;-&quot;_ ;_ @_ "/>
    <numFmt numFmtId="197" formatCode="_ &quot;₩&quot;* #,##0.00_ ;_ &quot;₩&quot;* \-#,##0.00_ ;_ &quot;₩&quot;* &quot;-&quot;??_ ;_ @_ "/>
    <numFmt numFmtId="198" formatCode="_ &quot;₩&quot;\ * #,##0.00_ ;_ &quot;₩&quot;\ * \-#,##0.00_ ;_ &quot;₩&quot;\ * &quot;-&quot;??_ ;_ @_ "/>
    <numFmt numFmtId="199" formatCode="_ * #,##0_ ;_ * \-#,##0_ ;_ * &quot;-&quot;_ ;_ @_ "/>
    <numFmt numFmtId="200" formatCode="_ * #,##0.00_ ;_ * \-#,##0.00_ ;_ * &quot;-&quot;??_ ;_ @_ "/>
    <numFmt numFmtId="201" formatCode="&quot;SFr.&quot;#,##0.00;[Red]&quot;SFr.&quot;\-#,##0.00"/>
    <numFmt numFmtId="202" formatCode="_(* #,##0_);_(* &quot;₩&quot;&quot;₩&quot;&quot;₩&quot;&quot;₩&quot;&quot;₩&quot;&quot;₩&quot;\(#,##0&quot;₩&quot;&quot;₩&quot;&quot;₩&quot;&quot;₩&quot;&quot;₩&quot;&quot;₩&quot;\);_(* &quot;-&quot;_);_(@_)"/>
    <numFmt numFmtId="203" formatCode="_(&quot;$&quot;* #,##0.00_);_(&quot;$&quot;* &quot;₩&quot;&quot;₩&quot;&quot;₩&quot;&quot;₩&quot;&quot;₩&quot;&quot;₩&quot;\(#,##0.00&quot;₩&quot;&quot;₩&quot;&quot;₩&quot;&quot;₩&quot;&quot;₩&quot;&quot;₩&quot;\);_(&quot;$&quot;* &quot;-&quot;??_);_(@_)"/>
    <numFmt numFmtId="204" formatCode="_(* #,##0.00_);_(* &quot;₩&quot;&quot;₩&quot;&quot;₩&quot;&quot;₩&quot;&quot;₩&quot;&quot;₩&quot;\(#,##0.00&quot;₩&quot;&quot;₩&quot;&quot;₩&quot;&quot;₩&quot;&quot;₩&quot;&quot;₩&quot;\);_(* &quot;-&quot;??_);_(@_)"/>
    <numFmt numFmtId="205" formatCode="&quot;₩&quot;#,##0;&quot;₩&quot;&quot;₩&quot;&quot;₩&quot;&quot;₩&quot;&quot;₩&quot;\-&quot;₩&quot;#,##0"/>
    <numFmt numFmtId="206" formatCode="_(&quot;$&quot;* #,##0_);_(&quot;$&quot;* &quot;₩&quot;&quot;₩&quot;&quot;₩&quot;&quot;₩&quot;&quot;₩&quot;&quot;₩&quot;\(#,##0&quot;₩&quot;&quot;₩&quot;&quot;₩&quot;&quot;₩&quot;&quot;₩&quot;&quot;₩&quot;\);_(&quot;$&quot;* &quot;-&quot;_);_(@_)"/>
    <numFmt numFmtId="207" formatCode="&quot;₩&quot;#,##0;[Red]&quot;₩&quot;&quot;₩&quot;&quot;₩&quot;&quot;₩&quot;&quot;₩&quot;\-&quot;₩&quot;#,##0"/>
    <numFmt numFmtId="208" formatCode="&quot;?#,##0;\-&quot;&quot;?&quot;#,##0"/>
    <numFmt numFmtId="209" formatCode="\$#,##0.00"/>
    <numFmt numFmtId="210" formatCode="m\o\n\th\ d\,\ yyyy"/>
    <numFmt numFmtId="211" formatCode="#,##0.000;[Red]&quot;-&quot;#,##0.000"/>
    <numFmt numFmtId="212" formatCode="#,##0.0\ ;\(#,##0.0\);&quot;-&quot;\ "/>
    <numFmt numFmtId="213" formatCode="0.0000"/>
    <numFmt numFmtId="214" formatCode="#,##0_ "/>
    <numFmt numFmtId="215" formatCode="#.00"/>
    <numFmt numFmtId="216" formatCode="_(&quot;$&quot;* #,##0.000_);_(&quot;$&quot;* &quot;₩&quot;&quot;₩&quot;&quot;₩&quot;&quot;₩&quot;&quot;₩&quot;&quot;₩&quot;\(#,##0.000&quot;₩&quot;&quot;₩&quot;&quot;₩&quot;&quot;₩&quot;&quot;₩&quot;&quot;₩&quot;\);_(&quot;$&quot;* &quot;-&quot;??_);_(@_)"/>
    <numFmt numFmtId="217" formatCode="#,##0.000_);&quot;₩&quot;&quot;₩&quot;&quot;₩&quot;&quot;₩&quot;&quot;₩&quot;&quot;₩&quot;\(#,##0.000&quot;₩&quot;&quot;₩&quot;&quot;₩&quot;&quot;₩&quot;&quot;₩&quot;&quot;₩&quot;\)"/>
    <numFmt numFmtId="218" formatCode="&quot;US$&quot;#,##0_);[Red]\(&quot;US$&quot;#,##0\)"/>
    <numFmt numFmtId="219" formatCode="#,##0.0;[Red]&quot;-&quot;#,##0.0"/>
    <numFmt numFmtId="220" formatCode="_ * #,##0.0000_ ;_ * \-#,##0.0000_ ;_ * &quot;-&quot;????_ ;_ @_ "/>
    <numFmt numFmtId="221" formatCode="_(&quot;$&quot;* #,##0_);_(&quot;$&quot;* \(#,##0\);_(&quot;$&quot;* &quot;-&quot;_);_(@_)"/>
    <numFmt numFmtId="222" formatCode="_-* #,##0.00_-;&quot;₩&quot;\!\-* #,##0.00_-;_-* &quot;-&quot;??_-;_-@_-"/>
    <numFmt numFmtId="223" formatCode="#,##0;[Red]&quot;-&quot;#,##0"/>
    <numFmt numFmtId="224" formatCode="#,##0;&quot;-&quot;#,##0"/>
    <numFmt numFmtId="225" formatCode="&quot;*&quot;#,##0\ &quot;일 (월)&quot;\ \ "/>
    <numFmt numFmtId="226" formatCode="&quot;?#,##0.00;\-&quot;&quot;?&quot;#,##0.00"/>
    <numFmt numFmtId="227" formatCode="_ * #,##0.0000_ ;_ * \-#,##0.0000_ ;_ * &quot;-&quot;??_ ;_ @_ "/>
    <numFmt numFmtId="228" formatCode="#,##0.00_ "/>
    <numFmt numFmtId="229" formatCode="#,##0\ ;[Red]\-#,##0\ "/>
    <numFmt numFmtId="230" formatCode="_-* #,##0.000_-;\-* #,##0.000_-;_-* &quot;-&quot;_-;_-@_-"/>
    <numFmt numFmtId="231" formatCode="_ * #\!\,##0_ ;_ * &quot;₩&quot;\!\-#\!\,##0_ ;_ * &quot;-&quot;_ ;_ @_ "/>
    <numFmt numFmtId="232" formatCode="_-* #,##0.00_-;&quot;₩&quot;&quot;₩&quot;\-* #,##0.00_-;_-* &quot;-&quot;??_-;_-@_-"/>
    <numFmt numFmtId="233" formatCode="_-&quot;₩&quot;* #,##0.00_-;&quot;₩&quot;&quot;₩&quot;\-&quot;₩&quot;* #,##0.00_-;_-&quot;₩&quot;* &quot;-&quot;??_-;_-@_-"/>
    <numFmt numFmtId="234" formatCode="_ * #,##0.0_ ;_ * \-#,##0.0_ ;_ * &quot;-&quot;?_ ;_ @_ "/>
  </numFmts>
  <fonts count="1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22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6"/>
      <color rgb="FF000000"/>
      <name val="굴림체"/>
      <family val="3"/>
      <charset val="129"/>
    </font>
    <font>
      <sz val="20"/>
      <color theme="1"/>
      <name val="맑은 고딕"/>
      <family val="2"/>
      <charset val="129"/>
      <scheme val="minor"/>
    </font>
    <font>
      <b/>
      <sz val="10"/>
      <color rgb="FF00000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8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b/>
      <sz val="2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36"/>
      <color theme="1"/>
      <name val="HY견고딕"/>
      <family val="1"/>
      <charset val="129"/>
    </font>
    <font>
      <sz val="24"/>
      <color theme="1"/>
      <name val="HY견고딕"/>
      <family val="1"/>
      <charset val="129"/>
    </font>
    <font>
      <sz val="11"/>
      <color theme="1"/>
      <name val="HY견고딕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sz val="14"/>
      <color theme="1"/>
      <name val="HY견고딕"/>
      <family val="1"/>
      <charset val="129"/>
    </font>
    <font>
      <sz val="20"/>
      <color theme="1"/>
      <name val="맑은 고딕"/>
      <family val="3"/>
      <charset val="129"/>
      <scheme val="minor"/>
    </font>
    <font>
      <b/>
      <sz val="24"/>
      <color theme="1"/>
      <name val="HY견고딕"/>
      <family val="1"/>
      <charset val="129"/>
    </font>
    <font>
      <b/>
      <sz val="20"/>
      <color theme="1"/>
      <name val="HY견고딕"/>
      <family val="1"/>
      <charset val="129"/>
    </font>
    <font>
      <sz val="12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HY견고딕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2"/>
      <name val="바탕체"/>
      <family val="1"/>
      <charset val="129"/>
    </font>
    <font>
      <sz val="10"/>
      <name val="명조"/>
      <family val="3"/>
      <charset val="129"/>
    </font>
    <font>
      <sz val="12"/>
      <name val="¹????¼"/>
      <family val="3"/>
      <charset val="129"/>
    </font>
    <font>
      <sz val="11"/>
      <name val="?¸¿?"/>
      <family val="3"/>
      <charset val="129"/>
    </font>
    <font>
      <sz val="10"/>
      <name val="Arial"/>
      <family val="2"/>
    </font>
    <font>
      <sz val="10"/>
      <name val="굴림체"/>
      <family val="3"/>
      <charset val="129"/>
    </font>
    <font>
      <sz val="10"/>
      <name val="Helv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sz val="11"/>
      <name val="¾©"/>
      <family val="3"/>
      <charset val="129"/>
    </font>
    <font>
      <sz val="10"/>
      <name val="Courier New"/>
      <family val="3"/>
    </font>
    <font>
      <sz val="11"/>
      <name val="굴림체"/>
      <family val="3"/>
      <charset val="129"/>
    </font>
    <font>
      <sz val="12"/>
      <name val="굴림체"/>
      <family val="3"/>
      <charset val="129"/>
    </font>
    <font>
      <sz val="12"/>
      <name val="견명조"/>
      <family val="1"/>
      <charset val="129"/>
    </font>
    <font>
      <sz val="10"/>
      <name val="굴림"/>
      <family val="3"/>
      <charset val="129"/>
    </font>
    <font>
      <sz val="10"/>
      <name val="HY신명조"/>
      <family val="1"/>
      <charset val="129"/>
    </font>
    <font>
      <sz val="12"/>
      <name val="¹UAAA¼"/>
      <family val="1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1"/>
      <name val="µ¸¿ò"/>
      <family val="1"/>
      <charset val="129"/>
    </font>
    <font>
      <sz val="12"/>
      <name val="¹UAAA¼"/>
      <family val="1"/>
      <charset val="129"/>
    </font>
    <font>
      <sz val="12"/>
      <name val="¹ÙÅÁÃ¼"/>
      <family val="3"/>
      <charset val="129"/>
    </font>
    <font>
      <sz val="12"/>
      <name val="Tms Rmn"/>
      <family val="1"/>
    </font>
    <font>
      <sz val="8"/>
      <name val="ⓒoUAAA¨u"/>
      <family val="1"/>
      <charset val="129"/>
    </font>
    <font>
      <sz val="10"/>
      <name val="±¼¸²A¼"/>
      <family val="3"/>
      <charset val="129"/>
    </font>
    <font>
      <sz val="12"/>
      <name val="System"/>
      <family val="2"/>
      <charset val="129"/>
    </font>
    <font>
      <sz val="10"/>
      <name val="바탕체"/>
      <family val="1"/>
      <charset val="129"/>
    </font>
    <font>
      <b/>
      <sz val="10"/>
      <name val="Helv"/>
      <family val="2"/>
    </font>
    <font>
      <sz val="10"/>
      <name val="MS Serif"/>
      <family val="1"/>
    </font>
    <font>
      <b/>
      <sz val="9"/>
      <name val="Helv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8"/>
      <name val="Courier"/>
      <family val="3"/>
    </font>
    <font>
      <sz val="10"/>
      <name val="Univers (WN)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b/>
      <sz val="12"/>
      <name val="Book Antiqua"/>
      <family val="1"/>
    </font>
    <font>
      <sz val="8"/>
      <name val="Helv"/>
      <family val="2"/>
    </font>
    <font>
      <b/>
      <sz val="8"/>
      <name val="Times New Roman"/>
      <family val="1"/>
    </font>
    <font>
      <b/>
      <i/>
      <sz val="14"/>
      <name val="Arial"/>
      <family val="2"/>
    </font>
    <font>
      <b/>
      <sz val="8"/>
      <color indexed="8"/>
      <name val="Helv"/>
      <family val="2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b/>
      <sz val="24"/>
      <name val="Arial"/>
      <family val="2"/>
    </font>
    <font>
      <b/>
      <sz val="14"/>
      <name val="Arial"/>
      <family val="2"/>
    </font>
    <font>
      <sz val="12"/>
      <name val="명조"/>
      <family val="3"/>
      <charset val="129"/>
    </font>
    <font>
      <sz val="12"/>
      <name val="궁서체"/>
      <family val="1"/>
      <charset val="129"/>
    </font>
    <font>
      <sz val="8"/>
      <name val="돋움"/>
      <family val="3"/>
      <charset val="129"/>
    </font>
    <font>
      <u/>
      <sz val="8.8000000000000007"/>
      <color indexed="36"/>
      <name val="돋움"/>
      <family val="3"/>
      <charset val="129"/>
    </font>
    <font>
      <sz val="14"/>
      <name val="뼻뮝"/>
      <family val="3"/>
      <charset val="129"/>
    </font>
    <font>
      <sz val="1"/>
      <color indexed="0"/>
      <name val="Courier"/>
      <family val="3"/>
    </font>
    <font>
      <sz val="10"/>
      <name val="돋움체"/>
      <family val="3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돋움체"/>
      <family val="3"/>
      <charset val="129"/>
    </font>
    <font>
      <b/>
      <sz val="12"/>
      <color indexed="16"/>
      <name val="굴림체"/>
      <family val="3"/>
      <charset val="129"/>
    </font>
    <font>
      <u/>
      <sz val="9.35"/>
      <color indexed="36"/>
      <name val="돋움"/>
      <family val="3"/>
      <charset val="129"/>
    </font>
    <font>
      <sz val="10"/>
      <name val="궁서(English)"/>
      <family val="3"/>
      <charset val="129"/>
    </font>
    <font>
      <sz val="18"/>
      <name val="돋움체"/>
      <family val="3"/>
      <charset val="129"/>
    </font>
    <font>
      <b/>
      <sz val="16"/>
      <name val="돋움체"/>
      <family val="3"/>
      <charset val="129"/>
    </font>
    <font>
      <sz val="9"/>
      <name val="바탕체"/>
      <family val="1"/>
      <charset val="129"/>
    </font>
    <font>
      <sz val="11"/>
      <name val="돋움체"/>
      <family val="3"/>
      <charset val="129"/>
    </font>
    <font>
      <u/>
      <sz val="9.35"/>
      <color indexed="12"/>
      <name val="돋움"/>
      <family val="3"/>
      <charset val="129"/>
    </font>
    <font>
      <sz val="11"/>
      <color rgb="FFFF000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6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theme="3" tint="-0.24994659260841701"/>
      </left>
      <right style="medium">
        <color indexed="64"/>
      </right>
      <top style="thin">
        <color theme="3" tint="-0.24994659260841701"/>
      </top>
      <bottom style="medium">
        <color indexed="64"/>
      </bottom>
      <diagonal/>
    </border>
    <border>
      <left style="thick">
        <color rgb="FFFF0000"/>
      </left>
      <right style="medium">
        <color auto="1"/>
      </right>
      <top/>
      <bottom style="thin">
        <color indexed="64"/>
      </bottom>
      <diagonal/>
    </border>
    <border>
      <left style="thick">
        <color rgb="FFFF0000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ck">
        <color rgb="FFFF0000"/>
      </left>
      <right style="thick">
        <color rgb="FFFF0000"/>
      </right>
      <top/>
      <bottom style="thin">
        <color theme="1"/>
      </bottom>
      <diagonal/>
    </border>
    <border>
      <left style="thick">
        <color rgb="FFFF0000"/>
      </left>
      <right style="medium">
        <color auto="1"/>
      </right>
      <top style="thin">
        <color indexed="64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medium">
        <color auto="1"/>
      </top>
      <bottom style="double">
        <color indexed="64"/>
      </bottom>
      <diagonal/>
    </border>
    <border>
      <left style="thick">
        <color rgb="FFFF0000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thick">
        <color rgb="FFFF0000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medium">
        <color indexed="64"/>
      </bottom>
      <diagonal/>
    </border>
  </borders>
  <cellStyleXfs count="212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/>
    <xf numFmtId="0" fontId="48" fillId="0" borderId="0">
      <alignment vertical="center"/>
    </xf>
    <xf numFmtId="3" fontId="49" fillId="0" borderId="19"/>
    <xf numFmtId="24" fontId="50" fillId="0" borderId="0" applyFont="0" applyFill="0" applyBorder="0" applyAlignment="0" applyProtection="0"/>
    <xf numFmtId="183" fontId="50" fillId="0" borderId="0" applyNumberFormat="0" applyFont="0" applyFill="0" applyBorder="0" applyAlignment="0" applyProtection="0"/>
    <xf numFmtId="184" fontId="50" fillId="0" borderId="0" applyNumberFormat="0" applyFont="0" applyFill="0" applyBorder="0" applyAlignment="0" applyProtection="0"/>
    <xf numFmtId="183" fontId="50" fillId="0" borderId="0" applyNumberFormat="0" applyFont="0" applyFill="0" applyBorder="0" applyAlignment="0" applyProtection="0"/>
    <xf numFmtId="184" fontId="50" fillId="0" borderId="0" applyNumberFormat="0" applyFont="0" applyFill="0" applyBorder="0" applyAlignment="0" applyProtection="0"/>
    <xf numFmtId="38" fontId="51" fillId="0" borderId="43">
      <alignment horizontal="right"/>
    </xf>
    <xf numFmtId="0" fontId="52" fillId="0" borderId="0" applyFont="0" applyFill="0" applyBorder="0" applyAlignment="0" applyProtection="0"/>
    <xf numFmtId="0" fontId="51" fillId="0" borderId="0"/>
    <xf numFmtId="0" fontId="51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/>
    <xf numFmtId="0" fontId="55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7" fillId="0" borderId="0"/>
    <xf numFmtId="9" fontId="4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/>
    <xf numFmtId="0" fontId="56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7" fillId="0" borderId="0"/>
    <xf numFmtId="0" fontId="56" fillId="0" borderId="0"/>
    <xf numFmtId="0" fontId="50" fillId="0" borderId="0"/>
    <xf numFmtId="0" fontId="50" fillId="0" borderId="0"/>
    <xf numFmtId="0" fontId="55" fillId="0" borderId="0"/>
    <xf numFmtId="0" fontId="56" fillId="0" borderId="0" applyFont="0" applyFill="0" applyBorder="0" applyAlignment="0" applyProtection="0"/>
    <xf numFmtId="0" fontId="55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/>
    <xf numFmtId="0" fontId="56" fillId="0" borderId="0"/>
    <xf numFmtId="0" fontId="51" fillId="0" borderId="0"/>
    <xf numFmtId="0" fontId="55" fillId="0" borderId="0"/>
    <xf numFmtId="0" fontId="55" fillId="0" borderId="0"/>
    <xf numFmtId="0" fontId="56" fillId="0" borderId="0"/>
    <xf numFmtId="0" fontId="55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/>
    <xf numFmtId="0" fontId="56" fillId="0" borderId="0"/>
    <xf numFmtId="0" fontId="55" fillId="0" borderId="0"/>
    <xf numFmtId="0" fontId="55" fillId="0" borderId="0"/>
    <xf numFmtId="43" fontId="47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/>
    <xf numFmtId="0" fontId="55" fillId="0" borderId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5" fillId="0" borderId="0"/>
    <xf numFmtId="0" fontId="5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5" fillId="0" borderId="0"/>
    <xf numFmtId="0" fontId="56" fillId="0" borderId="0" applyFont="0" applyFill="0" applyBorder="0" applyAlignment="0" applyProtection="0"/>
    <xf numFmtId="0" fontId="55" fillId="0" borderId="0"/>
    <xf numFmtId="0" fontId="56" fillId="0" borderId="0" applyFont="0" applyFill="0" applyBorder="0" applyAlignment="0" applyProtection="0"/>
    <xf numFmtId="0" fontId="56" fillId="0" borderId="0"/>
    <xf numFmtId="185" fontId="58" fillId="0" borderId="0">
      <protection locked="0"/>
    </xf>
    <xf numFmtId="0" fontId="59" fillId="0" borderId="0">
      <protection locked="0"/>
    </xf>
    <xf numFmtId="0" fontId="60" fillId="0" borderId="0"/>
    <xf numFmtId="185" fontId="58" fillId="0" borderId="0">
      <protection locked="0"/>
    </xf>
    <xf numFmtId="177" fontId="47" fillId="0" borderId="0">
      <protection locked="0"/>
    </xf>
    <xf numFmtId="185" fontId="58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61" fillId="0" borderId="0"/>
    <xf numFmtId="3" fontId="49" fillId="0" borderId="19"/>
    <xf numFmtId="3" fontId="49" fillId="0" borderId="19"/>
    <xf numFmtId="3" fontId="62" fillId="0" borderId="145">
      <alignment horizontal="right" vertical="center"/>
    </xf>
    <xf numFmtId="3" fontId="62" fillId="0" borderId="145">
      <alignment horizontal="right" vertical="center"/>
    </xf>
    <xf numFmtId="0" fontId="63" fillId="0" borderId="0">
      <alignment horizontal="center" vertical="center"/>
    </xf>
    <xf numFmtId="0" fontId="64" fillId="0" borderId="0"/>
    <xf numFmtId="41" fontId="51" fillId="0" borderId="0">
      <alignment horizontal="center" vertical="center"/>
    </xf>
    <xf numFmtId="186" fontId="65" fillId="0" borderId="0">
      <alignment horizontal="center" vertical="center"/>
    </xf>
    <xf numFmtId="0" fontId="63" fillId="0" borderId="0">
      <alignment horizontal="center" vertical="center"/>
    </xf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0" fontId="68" fillId="0" borderId="0" applyFont="0" applyFill="0" applyBorder="0" applyAlignment="0" applyProtection="0"/>
    <xf numFmtId="2" fontId="62" fillId="0" borderId="145">
      <alignment horizontal="right" vertical="center"/>
    </xf>
    <xf numFmtId="0" fontId="51" fillId="0" borderId="0"/>
    <xf numFmtId="0" fontId="51" fillId="0" borderId="146">
      <alignment horizontal="center"/>
    </xf>
    <xf numFmtId="185" fontId="58" fillId="0" borderId="0">
      <protection locked="0"/>
    </xf>
    <xf numFmtId="0" fontId="59" fillId="0" borderId="0">
      <protection locked="0"/>
    </xf>
    <xf numFmtId="9" fontId="51" fillId="0" borderId="0">
      <protection locked="0"/>
    </xf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0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0" fontId="70" fillId="0" borderId="0" applyFont="0" applyFill="0" applyBorder="0" applyAlignment="0" applyProtection="0"/>
    <xf numFmtId="196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47" fillId="0" borderId="0">
      <protection locked="0"/>
    </xf>
    <xf numFmtId="0" fontId="68" fillId="0" borderId="0" applyFont="0" applyFill="0" applyBorder="0" applyAlignment="0" applyProtection="0"/>
    <xf numFmtId="197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198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185" fontId="58" fillId="0" borderId="0">
      <protection locked="0"/>
    </xf>
    <xf numFmtId="186" fontId="47" fillId="0" borderId="0">
      <protection locked="0"/>
    </xf>
    <xf numFmtId="0" fontId="50" fillId="0" borderId="0"/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0" fontId="70" fillId="0" borderId="0" applyFont="0" applyFill="0" applyBorder="0" applyAlignment="0" applyProtection="0"/>
    <xf numFmtId="199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99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8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4" fontId="59" fillId="0" borderId="0">
      <protection locked="0"/>
    </xf>
    <xf numFmtId="199" fontId="47" fillId="0" borderId="0">
      <protection locked="0"/>
    </xf>
    <xf numFmtId="185" fontId="58" fillId="0" borderId="0">
      <protection locked="0"/>
    </xf>
    <xf numFmtId="185" fontId="58" fillId="0" borderId="0">
      <protection locked="0"/>
    </xf>
    <xf numFmtId="0" fontId="47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1" fontId="67" fillId="0" borderId="0">
      <protection locked="0"/>
    </xf>
    <xf numFmtId="191" fontId="6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0" fontId="47" fillId="0" borderId="0">
      <protection locked="0"/>
    </xf>
    <xf numFmtId="192" fontId="47" fillId="0" borderId="0">
      <protection locked="0"/>
    </xf>
    <xf numFmtId="192" fontId="47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87" fontId="66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3" fontId="47" fillId="0" borderId="0">
      <protection locked="0"/>
    </xf>
    <xf numFmtId="193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9" fontId="67" fillId="0" borderId="0">
      <protection locked="0"/>
    </xf>
    <xf numFmtId="189" fontId="6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5" fontId="47" fillId="0" borderId="0">
      <protection locked="0"/>
    </xf>
    <xf numFmtId="195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194" fontId="47" fillId="0" borderId="0">
      <protection locked="0"/>
    </xf>
    <xf numFmtId="0" fontId="68" fillId="0" borderId="0"/>
    <xf numFmtId="0" fontId="73" fillId="0" borderId="0"/>
    <xf numFmtId="0" fontId="76" fillId="0" borderId="0"/>
    <xf numFmtId="0" fontId="71" fillId="0" borderId="0"/>
    <xf numFmtId="0" fontId="77" fillId="0" borderId="0"/>
    <xf numFmtId="0" fontId="71" fillId="0" borderId="0"/>
    <xf numFmtId="0" fontId="77" fillId="0" borderId="0" applyNumberFormat="0"/>
    <xf numFmtId="0" fontId="73" fillId="0" borderId="0"/>
    <xf numFmtId="0" fontId="72" fillId="0" borderId="0"/>
    <xf numFmtId="0" fontId="73" fillId="0" borderId="0"/>
    <xf numFmtId="0" fontId="55" fillId="0" borderId="0"/>
    <xf numFmtId="201" fontId="78" fillId="0" borderId="0" applyFill="0" applyBorder="0" applyAlignment="0"/>
    <xf numFmtId="202" fontId="47" fillId="0" borderId="0" applyFill="0" applyBorder="0" applyAlignment="0"/>
    <xf numFmtId="203" fontId="47" fillId="0" borderId="0" applyFill="0" applyBorder="0" applyAlignment="0"/>
    <xf numFmtId="204" fontId="47" fillId="0" borderId="0" applyFill="0" applyBorder="0" applyAlignment="0"/>
    <xf numFmtId="205" fontId="47" fillId="0" borderId="0" applyFill="0" applyBorder="0" applyAlignment="0"/>
    <xf numFmtId="206" fontId="47" fillId="0" borderId="0" applyFill="0" applyBorder="0" applyAlignment="0"/>
    <xf numFmtId="207" fontId="47" fillId="0" borderId="0" applyFill="0" applyBorder="0" applyAlignment="0"/>
    <xf numFmtId="202" fontId="47" fillId="0" borderId="0" applyFill="0" applyBorder="0" applyAlignment="0"/>
    <xf numFmtId="0" fontId="79" fillId="0" borderId="0"/>
    <xf numFmtId="0" fontId="59" fillId="0" borderId="147">
      <protection locked="0"/>
    </xf>
    <xf numFmtId="185" fontId="58" fillId="0" borderId="147">
      <protection locked="0"/>
    </xf>
    <xf numFmtId="4" fontId="59" fillId="0" borderId="0">
      <protection locked="0"/>
    </xf>
    <xf numFmtId="0" fontId="50" fillId="0" borderId="0" applyFont="0" applyFill="0" applyBorder="0" applyAlignment="0" applyProtection="0"/>
    <xf numFmtId="206" fontId="47" fillId="0" borderId="0" applyFont="0" applyFill="0" applyBorder="0" applyAlignment="0" applyProtection="0"/>
    <xf numFmtId="208" fontId="47" fillId="0" borderId="0"/>
    <xf numFmtId="4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56" fillId="0" borderId="0" applyFont="0" applyFill="0" applyBorder="0" applyAlignment="0" applyProtection="0"/>
    <xf numFmtId="0" fontId="59" fillId="0" borderId="0">
      <protection locked="0"/>
    </xf>
    <xf numFmtId="0" fontId="50" fillId="0" borderId="0" applyFont="0" applyFill="0" applyBorder="0" applyAlignment="0" applyProtection="0"/>
    <xf numFmtId="202" fontId="47" fillId="0" borderId="0" applyFont="0" applyFill="0" applyBorder="0" applyAlignment="0" applyProtection="0"/>
    <xf numFmtId="209" fontId="81" fillId="0" borderId="19" applyFill="0" applyBorder="0" applyAlignment="0"/>
    <xf numFmtId="0" fontId="55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82" fillId="0" borderId="0"/>
    <xf numFmtId="210" fontId="59" fillId="0" borderId="0">
      <protection locked="0"/>
    </xf>
    <xf numFmtId="14" fontId="83" fillId="0" borderId="0" applyFill="0" applyBorder="0" applyAlignment="0"/>
    <xf numFmtId="211" fontId="51" fillId="0" borderId="0">
      <protection locked="0"/>
    </xf>
    <xf numFmtId="212" fontId="47" fillId="0" borderId="0"/>
    <xf numFmtId="185" fontId="58" fillId="0" borderId="0">
      <protection locked="0"/>
    </xf>
    <xf numFmtId="185" fontId="58" fillId="0" borderId="0">
      <protection locked="0"/>
    </xf>
    <xf numFmtId="213" fontId="47" fillId="0" borderId="0">
      <protection locked="0"/>
    </xf>
    <xf numFmtId="214" fontId="47" fillId="0" borderId="0">
      <protection locked="0"/>
    </xf>
    <xf numFmtId="206" fontId="47" fillId="0" borderId="0" applyFill="0" applyBorder="0" applyAlignment="0"/>
    <xf numFmtId="202" fontId="47" fillId="0" borderId="0" applyFill="0" applyBorder="0" applyAlignment="0"/>
    <xf numFmtId="206" fontId="47" fillId="0" borderId="0" applyFill="0" applyBorder="0" applyAlignment="0"/>
    <xf numFmtId="207" fontId="47" fillId="0" borderId="0" applyFill="0" applyBorder="0" applyAlignment="0"/>
    <xf numFmtId="202" fontId="47" fillId="0" borderId="0" applyFill="0" applyBorder="0" applyAlignment="0"/>
    <xf numFmtId="0" fontId="84" fillId="0" borderId="0" applyNumberFormat="0" applyAlignment="0">
      <alignment horizontal="left"/>
    </xf>
    <xf numFmtId="0" fontId="59" fillId="0" borderId="0">
      <protection locked="0"/>
    </xf>
    <xf numFmtId="0" fontId="59" fillId="0" borderId="0">
      <protection locked="0"/>
    </xf>
    <xf numFmtId="0" fontId="85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85" fillId="0" borderId="0">
      <protection locked="0"/>
    </xf>
    <xf numFmtId="215" fontId="59" fillId="0" borderId="0">
      <protection locked="0"/>
    </xf>
    <xf numFmtId="0" fontId="86" fillId="0" borderId="0" applyNumberFormat="0" applyFill="0" applyBorder="0" applyAlignment="0" applyProtection="0"/>
    <xf numFmtId="38" fontId="87" fillId="8" borderId="0" applyNumberFormat="0" applyBorder="0" applyAlignment="0" applyProtection="0"/>
    <xf numFmtId="3" fontId="78" fillId="0" borderId="148">
      <alignment horizontal="right" vertical="center"/>
    </xf>
    <xf numFmtId="4" fontId="78" fillId="0" borderId="148">
      <alignment horizontal="right" vertical="center"/>
    </xf>
    <xf numFmtId="0" fontId="88" fillId="0" borderId="0">
      <alignment horizontal="left"/>
    </xf>
    <xf numFmtId="0" fontId="89" fillId="0" borderId="149" applyNumberFormat="0" applyAlignment="0" applyProtection="0">
      <alignment horizontal="left" vertical="center"/>
    </xf>
    <xf numFmtId="0" fontId="89" fillId="0" borderId="93">
      <alignment horizontal="left" vertical="center"/>
    </xf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85" fontId="91" fillId="0" borderId="0">
      <protection locked="0"/>
    </xf>
    <xf numFmtId="185" fontId="91" fillId="0" borderId="0">
      <protection locked="0"/>
    </xf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0" fontId="87" fillId="9" borderId="19" applyNumberFormat="0" applyBorder="0" applyAlignment="0" applyProtection="0"/>
    <xf numFmtId="216" fontId="47" fillId="0" borderId="0" applyFont="0" applyFill="0" applyBorder="0" applyAlignment="0" applyProtection="0"/>
    <xf numFmtId="217" fontId="47" fillId="0" borderId="0" applyFont="0" applyFill="0" applyBorder="0" applyAlignment="0" applyProtection="0"/>
    <xf numFmtId="206" fontId="47" fillId="0" borderId="0" applyFill="0" applyBorder="0" applyAlignment="0"/>
    <xf numFmtId="202" fontId="47" fillId="0" borderId="0" applyFill="0" applyBorder="0" applyAlignment="0"/>
    <xf numFmtId="206" fontId="47" fillId="0" borderId="0" applyFill="0" applyBorder="0" applyAlignment="0"/>
    <xf numFmtId="207" fontId="47" fillId="0" borderId="0" applyFill="0" applyBorder="0" applyAlignment="0"/>
    <xf numFmtId="202" fontId="47" fillId="0" borderId="0" applyFill="0" applyBorder="0" applyAlignment="0"/>
    <xf numFmtId="41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94" fillId="0" borderId="92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37" fontId="95" fillId="0" borderId="0"/>
    <xf numFmtId="0" fontId="55" fillId="0" borderId="0" applyNumberFormat="0" applyFill="0" applyBorder="0" applyAlignment="0" applyProtection="0"/>
    <xf numFmtId="218" fontId="47" fillId="0" borderId="0"/>
    <xf numFmtId="0" fontId="51" fillId="0" borderId="0"/>
    <xf numFmtId="0" fontId="55" fillId="0" borderId="0"/>
    <xf numFmtId="0" fontId="55" fillId="0" borderId="0"/>
    <xf numFmtId="0" fontId="59" fillId="0" borderId="0">
      <protection locked="0"/>
    </xf>
    <xf numFmtId="10" fontId="55" fillId="0" borderId="0" applyFont="0" applyFill="0" applyBorder="0" applyAlignment="0" applyProtection="0"/>
    <xf numFmtId="219" fontId="51" fillId="0" borderId="0">
      <protection locked="0"/>
    </xf>
    <xf numFmtId="0" fontId="96" fillId="8" borderId="0" applyNumberFormat="0">
      <alignment vertical="center"/>
    </xf>
    <xf numFmtId="30" fontId="97" fillId="0" borderId="0" applyNumberFormat="0" applyFill="0" applyBorder="0" applyAlignment="0" applyProtection="0">
      <alignment horizontal="left"/>
    </xf>
    <xf numFmtId="0" fontId="50" fillId="0" borderId="0"/>
    <xf numFmtId="0" fontId="98" fillId="0" borderId="0">
      <alignment horizontal="center" vertical="center"/>
    </xf>
    <xf numFmtId="0" fontId="99" fillId="0" borderId="0"/>
    <xf numFmtId="0" fontId="94" fillId="0" borderId="0"/>
    <xf numFmtId="40" fontId="100" fillId="0" borderId="0" applyBorder="0">
      <alignment horizontal="right"/>
    </xf>
    <xf numFmtId="0" fontId="101" fillId="8" borderId="0">
      <alignment horizontal="centerContinuous"/>
    </xf>
    <xf numFmtId="0" fontId="102" fillId="0" borderId="0" applyFill="0" applyBorder="0" applyProtection="0">
      <alignment horizontal="centerContinuous" vertical="center"/>
    </xf>
    <xf numFmtId="0" fontId="64" fillId="10" borderId="0" applyFill="0" applyBorder="0" applyProtection="0">
      <alignment horizontal="center" vertical="center"/>
    </xf>
    <xf numFmtId="0" fontId="103" fillId="8" borderId="93">
      <alignment vertical="center"/>
    </xf>
    <xf numFmtId="0" fontId="104" fillId="0" borderId="0"/>
    <xf numFmtId="185" fontId="59" fillId="0" borderId="150">
      <protection locked="0"/>
    </xf>
    <xf numFmtId="42" fontId="47" fillId="0" borderId="0" applyFont="0" applyFill="0" applyBorder="0" applyAlignment="0" applyProtection="0"/>
    <xf numFmtId="38" fontId="64" fillId="0" borderId="0"/>
    <xf numFmtId="220" fontId="5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105" fillId="0" borderId="0"/>
    <xf numFmtId="0" fontId="106" fillId="0" borderId="8">
      <alignment horizontal="center" vertical="center"/>
    </xf>
    <xf numFmtId="38" fontId="63" fillId="0" borderId="0"/>
    <xf numFmtId="0" fontId="59" fillId="0" borderId="0">
      <protection locked="0"/>
    </xf>
    <xf numFmtId="3" fontId="50" fillId="0" borderId="141">
      <alignment horizontal="center"/>
    </xf>
    <xf numFmtId="3" fontId="107" fillId="0" borderId="48" applyNumberFormat="0" applyFill="0" applyBorder="0" applyProtection="0">
      <alignment horizontal="center" vertical="center"/>
    </xf>
    <xf numFmtId="0" fontId="59" fillId="0" borderId="0"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40" fontId="109" fillId="0" borderId="0" applyFont="0" applyFill="0" applyBorder="0" applyAlignment="0" applyProtection="0"/>
    <xf numFmtId="38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185" fontId="110" fillId="0" borderId="0">
      <protection locked="0"/>
    </xf>
    <xf numFmtId="9" fontId="63" fillId="10" borderId="0" applyFill="0" applyBorder="0" applyProtection="0">
      <alignment horizontal="right"/>
    </xf>
    <xf numFmtId="10" fontId="63" fillId="0" borderId="0" applyFill="0" applyBorder="0" applyProtection="0">
      <alignment horizontal="right"/>
    </xf>
    <xf numFmtId="0" fontId="51" fillId="0" borderId="0"/>
    <xf numFmtId="221" fontId="47" fillId="0" borderId="0"/>
    <xf numFmtId="222" fontId="51" fillId="0" borderId="8">
      <alignment vertical="center"/>
    </xf>
    <xf numFmtId="3" fontId="111" fillId="0" borderId="19"/>
    <xf numFmtId="0" fontId="111" fillId="0" borderId="19"/>
    <xf numFmtId="3" fontId="111" fillId="0" borderId="20"/>
    <xf numFmtId="3" fontId="111" fillId="0" borderId="18"/>
    <xf numFmtId="0" fontId="112" fillId="0" borderId="19"/>
    <xf numFmtId="0" fontId="113" fillId="0" borderId="0">
      <alignment horizontal="center"/>
    </xf>
    <xf numFmtId="0" fontId="114" fillId="0" borderId="144">
      <alignment horizontal="center"/>
    </xf>
    <xf numFmtId="0" fontId="115" fillId="0" borderId="0">
      <alignment vertical="center"/>
    </xf>
    <xf numFmtId="223" fontId="116" fillId="0" borderId="0">
      <alignment vertical="center"/>
    </xf>
    <xf numFmtId="0" fontId="55" fillId="0" borderId="0"/>
    <xf numFmtId="0" fontId="51" fillId="0" borderId="0"/>
    <xf numFmtId="0" fontId="52" fillId="0" borderId="151"/>
    <xf numFmtId="0" fontId="117" fillId="0" borderId="0" applyNumberFormat="0" applyFill="0" applyBorder="0" applyAlignment="0" applyProtection="0">
      <alignment vertical="top"/>
      <protection locked="0"/>
    </xf>
    <xf numFmtId="224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225" fontId="47" fillId="0" borderId="0" applyFont="0" applyFill="0" applyBorder="0" applyAlignment="0" applyProtection="0"/>
    <xf numFmtId="226" fontId="51" fillId="0" borderId="0" applyFont="0" applyFill="0" applyBorder="0" applyAlignment="0" applyProtection="0"/>
    <xf numFmtId="0" fontId="47" fillId="0" borderId="0" applyFont="0" applyFill="0" applyBorder="0" applyAlignment="0" applyProtection="0"/>
    <xf numFmtId="4" fontId="59" fillId="0" borderId="0">
      <protection locked="0"/>
    </xf>
    <xf numFmtId="227" fontId="51" fillId="0" borderId="0">
      <protection locked="0"/>
    </xf>
    <xf numFmtId="0" fontId="51" fillId="0" borderId="0">
      <alignment vertical="center"/>
    </xf>
    <xf numFmtId="0" fontId="119" fillId="0" borderId="0">
      <alignment horizontal="centerContinuous" vertical="center"/>
    </xf>
    <xf numFmtId="0" fontId="51" fillId="0" borderId="19">
      <alignment horizontal="distributed" vertical="center"/>
    </xf>
    <xf numFmtId="0" fontId="51" fillId="0" borderId="14">
      <alignment horizontal="distributed" vertical="top"/>
    </xf>
    <xf numFmtId="0" fontId="51" fillId="0" borderId="22">
      <alignment horizontal="distributed"/>
    </xf>
    <xf numFmtId="199" fontId="120" fillId="0" borderId="0">
      <alignment vertical="center"/>
    </xf>
    <xf numFmtId="0" fontId="51" fillId="0" borderId="0"/>
    <xf numFmtId="185" fontId="110" fillId="0" borderId="0">
      <protection locked="0"/>
    </xf>
    <xf numFmtId="185" fontId="110" fillId="0" borderId="0">
      <protection locked="0"/>
    </xf>
    <xf numFmtId="199" fontId="51" fillId="0" borderId="19">
      <alignment horizontal="center" vertical="center"/>
    </xf>
    <xf numFmtId="41" fontId="47" fillId="0" borderId="0" applyFont="0" applyFill="0" applyBorder="0" applyAlignment="0" applyProtection="0"/>
    <xf numFmtId="228" fontId="63" fillId="10" borderId="0" applyFill="0" applyBorder="0" applyProtection="0">
      <alignment horizontal="right"/>
    </xf>
    <xf numFmtId="9" fontId="121" fillId="0" borderId="0"/>
    <xf numFmtId="229" fontId="111" fillId="0" borderId="0" applyFont="0" applyFill="0" applyBorder="0" applyAlignment="0" applyProtection="0">
      <alignment vertical="center"/>
    </xf>
    <xf numFmtId="230" fontId="122" fillId="0" borderId="19">
      <alignment vertical="center"/>
    </xf>
    <xf numFmtId="231" fontId="49" fillId="0" borderId="70" applyFont="0" applyFill="0" applyBorder="0" applyAlignment="0" applyProtection="0">
      <alignment vertical="center"/>
    </xf>
    <xf numFmtId="0" fontId="51" fillId="0" borderId="0" applyFont="0" applyFill="0" applyBorder="0" applyAlignment="0" applyProtection="0"/>
    <xf numFmtId="3" fontId="51" fillId="0" borderId="24"/>
    <xf numFmtId="185" fontId="110" fillId="0" borderId="0">
      <protection locked="0"/>
    </xf>
    <xf numFmtId="185" fontId="110" fillId="0" borderId="0">
      <protection locked="0"/>
    </xf>
    <xf numFmtId="232" fontId="51" fillId="0" borderId="0">
      <protection locked="0"/>
    </xf>
    <xf numFmtId="185" fontId="110" fillId="0" borderId="0">
      <protection locked="0"/>
    </xf>
    <xf numFmtId="0" fontId="49" fillId="0" borderId="22">
      <alignment horizontal="distributed"/>
    </xf>
    <xf numFmtId="0" fontId="49" fillId="0" borderId="152">
      <alignment horizontal="distributed" vertical="center"/>
    </xf>
    <xf numFmtId="0" fontId="49" fillId="0" borderId="153">
      <alignment horizontal="distributed" vertical="top"/>
    </xf>
    <xf numFmtId="0" fontId="47" fillId="0" borderId="0">
      <alignment vertical="center"/>
    </xf>
    <xf numFmtId="0" fontId="47" fillId="0" borderId="0"/>
    <xf numFmtId="0" fontId="51" fillId="0" borderId="8">
      <alignment vertical="center" wrapText="1"/>
    </xf>
    <xf numFmtId="0" fontId="123" fillId="0" borderId="0" applyNumberFormat="0" applyFill="0" applyBorder="0" applyAlignment="0" applyProtection="0">
      <alignment vertical="top"/>
      <protection locked="0"/>
    </xf>
    <xf numFmtId="0" fontId="59" fillId="0" borderId="147">
      <protection locked="0"/>
    </xf>
    <xf numFmtId="233" fontId="51" fillId="0" borderId="0">
      <protection locked="0"/>
    </xf>
    <xf numFmtId="234" fontId="51" fillId="0" borderId="0">
      <protection locked="0"/>
    </xf>
  </cellStyleXfs>
  <cellXfs count="4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1" fontId="0" fillId="0" borderId="0" xfId="1" applyFo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5" borderId="86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4" fillId="0" borderId="31" xfId="0" applyFont="1" applyBorder="1" applyAlignment="1">
      <alignment horizontal="center" vertical="center" wrapText="1"/>
    </xf>
    <xf numFmtId="41" fontId="0" fillId="0" borderId="19" xfId="1" applyFont="1" applyBorder="1" applyAlignment="1">
      <alignment horizontal="center" vertical="center"/>
    </xf>
    <xf numFmtId="41" fontId="3" fillId="0" borderId="19" xfId="1" applyFont="1" applyBorder="1" applyAlignment="1">
      <alignment horizontal="center" vertical="center"/>
    </xf>
    <xf numFmtId="41" fontId="15" fillId="0" borderId="19" xfId="1" applyFont="1" applyBorder="1" applyAlignment="1">
      <alignment horizontal="center" vertical="center"/>
    </xf>
    <xf numFmtId="0" fontId="9" fillId="6" borderId="63" xfId="0" applyFont="1" applyFill="1" applyBorder="1" applyAlignment="1">
      <alignment horizontal="center" vertical="center"/>
    </xf>
    <xf numFmtId="0" fontId="9" fillId="6" borderId="64" xfId="0" applyFont="1" applyFill="1" applyBorder="1" applyAlignment="1">
      <alignment horizontal="center" vertical="center"/>
    </xf>
    <xf numFmtId="0" fontId="9" fillId="6" borderId="65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100" xfId="0" applyFont="1" applyBorder="1" applyAlignment="1">
      <alignment horizontal="center" vertical="center" wrapText="1"/>
    </xf>
    <xf numFmtId="0" fontId="20" fillId="0" borderId="101" xfId="0" applyFont="1" applyBorder="1" applyAlignment="1">
      <alignment horizontal="center" vertical="center" wrapText="1"/>
    </xf>
    <xf numFmtId="0" fontId="20" fillId="0" borderId="102" xfId="0" applyFont="1" applyBorder="1" applyAlignment="1">
      <alignment horizontal="center" vertical="center" wrapText="1"/>
    </xf>
    <xf numFmtId="0" fontId="20" fillId="0" borderId="98" xfId="0" applyFont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3" fontId="0" fillId="0" borderId="0" xfId="0" applyNumberFormat="1">
      <alignment vertical="center"/>
    </xf>
    <xf numFmtId="180" fontId="0" fillId="0" borderId="0" xfId="2" applyNumberFormat="1" applyFont="1">
      <alignment vertical="center"/>
    </xf>
    <xf numFmtId="0" fontId="14" fillId="0" borderId="31" xfId="0" applyFont="1" applyBorder="1" applyAlignment="1">
      <alignment horizontal="center" vertical="center" shrinkToFit="1"/>
    </xf>
    <xf numFmtId="0" fontId="9" fillId="3" borderId="7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 shrinkToFit="1"/>
    </xf>
    <xf numFmtId="182" fontId="14" fillId="0" borderId="31" xfId="0" applyNumberFormat="1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41" fontId="12" fillId="0" borderId="0" xfId="1" applyFont="1">
      <alignment vertical="center"/>
    </xf>
    <xf numFmtId="0" fontId="0" fillId="0" borderId="117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41" fontId="0" fillId="0" borderId="14" xfId="1" applyFont="1" applyBorder="1" applyAlignment="1">
      <alignment horizontal="center" vertical="center"/>
    </xf>
    <xf numFmtId="176" fontId="0" fillId="0" borderId="14" xfId="1" applyNumberFormat="1" applyFont="1" applyBorder="1" applyAlignment="1">
      <alignment horizontal="center" vertical="center"/>
    </xf>
    <xf numFmtId="176" fontId="0" fillId="0" borderId="15" xfId="1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177" fontId="0" fillId="0" borderId="110" xfId="1" applyNumberFormat="1" applyFont="1" applyBorder="1" applyAlignment="1">
      <alignment horizontal="center" vertical="center"/>
    </xf>
    <xf numFmtId="176" fontId="0" fillId="0" borderId="110" xfId="1" applyNumberFormat="1" applyFont="1" applyBorder="1" applyAlignment="1">
      <alignment horizontal="center" vertical="center"/>
    </xf>
    <xf numFmtId="177" fontId="0" fillId="0" borderId="111" xfId="1" applyNumberFormat="1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177" fontId="0" fillId="0" borderId="14" xfId="1" applyNumberFormat="1" applyFont="1" applyBorder="1" applyAlignment="1">
      <alignment horizontal="center" vertical="center"/>
    </xf>
    <xf numFmtId="177" fontId="0" fillId="0" borderId="15" xfId="1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26" fillId="0" borderId="0" xfId="0" applyFont="1" applyBorder="1">
      <alignment vertical="center"/>
    </xf>
    <xf numFmtId="0" fontId="3" fillId="0" borderId="12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13" fillId="3" borderId="8" xfId="0" applyFont="1" applyFill="1" applyBorder="1" applyAlignment="1">
      <alignment horizontal="center" vertical="center"/>
    </xf>
    <xf numFmtId="0" fontId="13" fillId="2" borderId="13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3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0" borderId="124" xfId="0" applyBorder="1" applyAlignment="1">
      <alignment horizontal="center" vertical="center" wrapText="1"/>
    </xf>
    <xf numFmtId="41" fontId="1" fillId="2" borderId="1" xfId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0" fillId="0" borderId="14" xfId="1" applyNumberFormat="1" applyFont="1" applyBorder="1" applyAlignment="1">
      <alignment horizontal="center" vertical="center"/>
    </xf>
    <xf numFmtId="0" fontId="0" fillId="0" borderId="15" xfId="1" applyNumberFormat="1" applyFont="1" applyBorder="1" applyAlignment="1">
      <alignment horizontal="center" vertical="center"/>
    </xf>
    <xf numFmtId="0" fontId="0" fillId="3" borderId="14" xfId="1" applyNumberFormat="1" applyFont="1" applyFill="1" applyBorder="1" applyAlignment="1">
      <alignment horizontal="center" vertical="center"/>
    </xf>
    <xf numFmtId="1" fontId="0" fillId="0" borderId="14" xfId="1" applyNumberFormat="1" applyFont="1" applyBorder="1" applyAlignment="1">
      <alignment horizontal="center" vertical="center"/>
    </xf>
    <xf numFmtId="41" fontId="0" fillId="0" borderId="14" xfId="1" applyNumberFormat="1" applyFont="1" applyBorder="1" applyAlignment="1">
      <alignment horizontal="center" vertical="center"/>
    </xf>
    <xf numFmtId="1" fontId="0" fillId="0" borderId="15" xfId="1" applyNumberFormat="1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5" xfId="1" applyNumberFormat="1" applyFont="1" applyFill="1" applyBorder="1" applyAlignment="1">
      <alignment horizontal="center" vertical="center"/>
    </xf>
    <xf numFmtId="177" fontId="0" fillId="3" borderId="14" xfId="1" applyNumberFormat="1" applyFont="1" applyFill="1" applyBorder="1" applyAlignment="1">
      <alignment horizontal="center" vertical="center"/>
    </xf>
    <xf numFmtId="177" fontId="0" fillId="3" borderId="15" xfId="1" applyNumberFormat="1" applyFont="1" applyFill="1" applyBorder="1" applyAlignment="1">
      <alignment horizontal="center" vertical="center"/>
    </xf>
    <xf numFmtId="0" fontId="9" fillId="3" borderId="10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178" fontId="9" fillId="3" borderId="45" xfId="0" applyNumberFormat="1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 shrinkToFit="1"/>
    </xf>
    <xf numFmtId="0" fontId="32" fillId="0" borderId="0" xfId="0" applyFont="1">
      <alignment vertical="center"/>
    </xf>
    <xf numFmtId="0" fontId="0" fillId="0" borderId="19" xfId="0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5" fillId="2" borderId="136" xfId="0" applyFont="1" applyFill="1" applyBorder="1" applyAlignment="1">
      <alignment horizontal="center" vertical="center"/>
    </xf>
    <xf numFmtId="0" fontId="15" fillId="2" borderId="90" xfId="0" applyFont="1" applyFill="1" applyBorder="1" applyAlignment="1">
      <alignment horizontal="center" vertical="center"/>
    </xf>
    <xf numFmtId="0" fontId="15" fillId="2" borderId="138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41" fillId="0" borderId="0" xfId="0" applyFont="1">
      <alignment vertical="center"/>
    </xf>
    <xf numFmtId="0" fontId="17" fillId="0" borderId="0" xfId="0" applyFont="1">
      <alignment vertical="center"/>
    </xf>
    <xf numFmtId="0" fontId="42" fillId="0" borderId="0" xfId="0" applyFont="1">
      <alignment vertical="center"/>
    </xf>
    <xf numFmtId="0" fontId="0" fillId="0" borderId="19" xfId="0" applyBorder="1" applyAlignment="1">
      <alignment horizontal="center" vertical="center"/>
    </xf>
    <xf numFmtId="0" fontId="0" fillId="0" borderId="93" xfId="0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0" fillId="3" borderId="8" xfId="0" quotePrefix="1" applyFill="1" applyBorder="1" applyAlignment="1">
      <alignment horizontal="center" vertical="center" shrinkToFit="1"/>
    </xf>
    <xf numFmtId="0" fontId="0" fillId="0" borderId="70" xfId="0" applyBorder="1" applyAlignment="1">
      <alignment horizontal="center" vertical="center"/>
    </xf>
    <xf numFmtId="0" fontId="0" fillId="3" borderId="15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41" fontId="0" fillId="0" borderId="16" xfId="1" applyFont="1" applyBorder="1" applyAlignment="1">
      <alignment horizontal="center" vertical="center"/>
    </xf>
    <xf numFmtId="176" fontId="0" fillId="0" borderId="16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12" xfId="1" applyNumberFormat="1" applyFont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1" fontId="0" fillId="3" borderId="16" xfId="1" applyFont="1" applyFill="1" applyBorder="1" applyAlignment="1">
      <alignment horizontal="center" vertical="center"/>
    </xf>
    <xf numFmtId="176" fontId="0" fillId="3" borderId="16" xfId="1" applyNumberFormat="1" applyFont="1" applyFill="1" applyBorder="1" applyAlignment="1">
      <alignment horizontal="center" vertical="center"/>
    </xf>
    <xf numFmtId="177" fontId="0" fillId="0" borderId="28" xfId="1" applyNumberFormat="1" applyFont="1" applyBorder="1" applyAlignment="1">
      <alignment horizontal="center" vertical="center"/>
    </xf>
    <xf numFmtId="176" fontId="0" fillId="0" borderId="28" xfId="1" applyNumberFormat="1" applyFont="1" applyBorder="1" applyAlignment="1">
      <alignment horizontal="center" vertical="center"/>
    </xf>
    <xf numFmtId="177" fontId="0" fillId="0" borderId="29" xfId="1" applyNumberFormat="1" applyFont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/>
    </xf>
    <xf numFmtId="178" fontId="9" fillId="3" borderId="18" xfId="0" applyNumberFormat="1" applyFont="1" applyFill="1" applyBorder="1" applyAlignment="1">
      <alignment horizontal="center" vertical="center"/>
    </xf>
    <xf numFmtId="0" fontId="9" fillId="3" borderId="129" xfId="0" applyNumberFormat="1" applyFont="1" applyFill="1" applyBorder="1" applyAlignment="1">
      <alignment horizontal="center" vertical="center"/>
    </xf>
    <xf numFmtId="0" fontId="23" fillId="3" borderId="73" xfId="0" applyFont="1" applyFill="1" applyBorder="1" applyAlignment="1">
      <alignment horizontal="center" vertical="center"/>
    </xf>
    <xf numFmtId="0" fontId="9" fillId="3" borderId="70" xfId="0" applyNumberFormat="1" applyFont="1" applyFill="1" applyBorder="1" applyAlignment="1">
      <alignment horizontal="center" vertical="center"/>
    </xf>
    <xf numFmtId="178" fontId="9" fillId="3" borderId="20" xfId="0" applyNumberFormat="1" applyFont="1" applyFill="1" applyBorder="1" applyAlignment="1">
      <alignment horizontal="center" vertical="center"/>
    </xf>
    <xf numFmtId="0" fontId="9" fillId="3" borderId="129" xfId="0" applyFont="1" applyFill="1" applyBorder="1" applyAlignment="1">
      <alignment horizontal="center" vertical="center"/>
    </xf>
    <xf numFmtId="0" fontId="9" fillId="3" borderId="20" xfId="0" applyNumberFormat="1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78" fontId="9" fillId="3" borderId="48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69" xfId="0" applyFont="1" applyFill="1" applyBorder="1" applyAlignment="1">
      <alignment horizontal="center" vertical="center"/>
    </xf>
    <xf numFmtId="0" fontId="23" fillId="3" borderId="10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6" borderId="61" xfId="0" applyFont="1" applyFill="1" applyBorder="1" applyAlignment="1">
      <alignment horizontal="center" vertical="center"/>
    </xf>
    <xf numFmtId="0" fontId="9" fillId="6" borderId="62" xfId="0" applyFont="1" applyFill="1" applyBorder="1" applyAlignment="1">
      <alignment horizontal="center" vertical="center"/>
    </xf>
    <xf numFmtId="0" fontId="13" fillId="5" borderId="88" xfId="0" applyFont="1" applyFill="1" applyBorder="1" applyAlignment="1">
      <alignment horizontal="center" vertical="center"/>
    </xf>
    <xf numFmtId="0" fontId="13" fillId="2" borderId="13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9" fillId="3" borderId="21" xfId="0" applyNumberFormat="1" applyFont="1" applyFill="1" applyBorder="1" applyAlignment="1">
      <alignment horizontal="center" vertical="center"/>
    </xf>
    <xf numFmtId="0" fontId="9" fillId="3" borderId="142" xfId="0" applyFont="1" applyFill="1" applyBorder="1" applyAlignment="1">
      <alignment horizontal="center" vertical="center"/>
    </xf>
    <xf numFmtId="0" fontId="23" fillId="3" borderId="140" xfId="0" applyFont="1" applyFill="1" applyBorder="1" applyAlignment="1">
      <alignment horizontal="center" vertical="center"/>
    </xf>
    <xf numFmtId="0" fontId="9" fillId="3" borderId="143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left" vertical="center" shrinkToFit="1"/>
    </xf>
    <xf numFmtId="0" fontId="9" fillId="3" borderId="43" xfId="0" applyFont="1" applyFill="1" applyBorder="1" applyAlignment="1">
      <alignment horizontal="left" vertical="center" shrinkToFit="1"/>
    </xf>
    <xf numFmtId="41" fontId="17" fillId="0" borderId="0" xfId="1" applyFont="1">
      <alignment vertical="center"/>
    </xf>
    <xf numFmtId="0" fontId="13" fillId="0" borderId="4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45" fillId="0" borderId="8" xfId="0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5" borderId="88" xfId="1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179" fontId="0" fillId="0" borderId="19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1" fontId="25" fillId="0" borderId="14" xfId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quotePrefix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 wrapText="1"/>
    </xf>
    <xf numFmtId="181" fontId="0" fillId="3" borderId="5" xfId="0" quotePrefix="1" applyNumberFormat="1" applyFill="1" applyBorder="1" applyAlignment="1">
      <alignment horizontal="center" vertical="center"/>
    </xf>
    <xf numFmtId="41" fontId="44" fillId="0" borderId="6" xfId="1" applyFont="1" applyBorder="1" applyAlignment="1">
      <alignment vertical="center"/>
    </xf>
    <xf numFmtId="0" fontId="0" fillId="0" borderId="154" xfId="0" applyBorder="1" applyAlignment="1">
      <alignment horizontal="center" vertical="center"/>
    </xf>
    <xf numFmtId="0" fontId="0" fillId="3" borderId="145" xfId="0" applyFill="1" applyBorder="1" applyAlignment="1">
      <alignment horizontal="center" vertical="center"/>
    </xf>
    <xf numFmtId="0" fontId="0" fillId="3" borderId="145" xfId="0" quotePrefix="1" applyFill="1" applyBorder="1" applyAlignment="1">
      <alignment horizontal="center" vertical="center"/>
    </xf>
    <xf numFmtId="0" fontId="21" fillId="3" borderId="145" xfId="0" applyFont="1" applyFill="1" applyBorder="1" applyAlignment="1">
      <alignment horizontal="center" vertical="center" wrapText="1"/>
    </xf>
    <xf numFmtId="181" fontId="0" fillId="3" borderId="145" xfId="0" quotePrefix="1" applyNumberFormat="1" applyFill="1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41" fontId="44" fillId="0" borderId="155" xfId="1" applyFont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181" fontId="0" fillId="3" borderId="8" xfId="0" quotePrefix="1" applyNumberFormat="1" applyFill="1" applyBorder="1" applyAlignment="1">
      <alignment horizontal="center" vertical="center"/>
    </xf>
    <xf numFmtId="0" fontId="0" fillId="3" borderId="8" xfId="0" quotePrefix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 wrapText="1"/>
    </xf>
    <xf numFmtId="0" fontId="22" fillId="3" borderId="8" xfId="0" quotePrefix="1" applyFont="1" applyFill="1" applyBorder="1" applyAlignment="1">
      <alignment horizontal="center" vertical="center"/>
    </xf>
    <xf numFmtId="41" fontId="44" fillId="0" borderId="9" xfId="1" applyFont="1" applyBorder="1" applyAlignment="1">
      <alignment vertical="center"/>
    </xf>
    <xf numFmtId="0" fontId="0" fillId="3" borderId="8" xfId="0" quotePrefix="1" applyFill="1" applyBorder="1" applyAlignment="1">
      <alignment horizontal="center" vertical="center" wrapText="1"/>
    </xf>
    <xf numFmtId="0" fontId="124" fillId="11" borderId="8" xfId="0" applyFont="1" applyFill="1" applyBorder="1" applyAlignment="1">
      <alignment horizontal="center" vertical="center"/>
    </xf>
    <xf numFmtId="0" fontId="0" fillId="3" borderId="131" xfId="0" quotePrefix="1" applyFill="1" applyBorder="1" applyAlignment="1">
      <alignment horizontal="center" vertical="center"/>
    </xf>
    <xf numFmtId="0" fontId="0" fillId="3" borderId="131" xfId="0" applyFill="1" applyBorder="1" applyAlignment="1">
      <alignment horizontal="center" vertical="center"/>
    </xf>
    <xf numFmtId="0" fontId="0" fillId="3" borderId="131" xfId="0" quotePrefix="1" applyFill="1" applyBorder="1" applyAlignment="1">
      <alignment horizontal="center" vertical="center" wrapText="1"/>
    </xf>
    <xf numFmtId="43" fontId="3" fillId="4" borderId="12" xfId="1" applyNumberFormat="1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1" fontId="12" fillId="0" borderId="124" xfId="1" applyFont="1" applyBorder="1" applyAlignment="1">
      <alignment horizontal="left" vertical="center" wrapText="1"/>
    </xf>
    <xf numFmtId="41" fontId="25" fillId="0" borderId="124" xfId="1" applyFont="1" applyBorder="1" applyAlignment="1">
      <alignment horizontal="center" vertical="center"/>
    </xf>
    <xf numFmtId="41" fontId="13" fillId="0" borderId="14" xfId="1" applyFont="1" applyBorder="1" applyAlignment="1">
      <alignment horizontal="left" vertical="center" wrapText="1"/>
    </xf>
    <xf numFmtId="41" fontId="21" fillId="0" borderId="14" xfId="1" applyFont="1" applyBorder="1" applyAlignment="1">
      <alignment horizontal="center" vertical="center" wrapText="1"/>
    </xf>
    <xf numFmtId="41" fontId="0" fillId="0" borderId="16" xfId="1" applyNumberFormat="1" applyFont="1" applyBorder="1" applyAlignment="1">
      <alignment horizontal="center" vertical="center"/>
    </xf>
    <xf numFmtId="41" fontId="0" fillId="0" borderId="14" xfId="1" applyNumberFormat="1" applyFont="1" applyBorder="1" applyAlignment="1">
      <alignment horizontal="center" vertical="center" shrinkToFit="1"/>
    </xf>
    <xf numFmtId="41" fontId="0" fillId="0" borderId="16" xfId="1" applyNumberFormat="1" applyFont="1" applyBorder="1" applyAlignment="1">
      <alignment horizontal="center" vertical="center" shrinkToFit="1"/>
    </xf>
    <xf numFmtId="0" fontId="3" fillId="0" borderId="156" xfId="0" applyFont="1" applyBorder="1" applyAlignment="1">
      <alignment vertical="center"/>
    </xf>
    <xf numFmtId="0" fontId="3" fillId="0" borderId="108" xfId="0" applyFont="1" applyBorder="1" applyAlignment="1">
      <alignment vertical="center"/>
    </xf>
    <xf numFmtId="0" fontId="3" fillId="0" borderId="159" xfId="0" applyFont="1" applyBorder="1" applyAlignment="1">
      <alignment horizontal="center" vertical="center"/>
    </xf>
    <xf numFmtId="177" fontId="0" fillId="0" borderId="161" xfId="1" applyNumberFormat="1" applyFont="1" applyBorder="1" applyAlignment="1">
      <alignment horizontal="center" vertical="center"/>
    </xf>
    <xf numFmtId="178" fontId="9" fillId="3" borderId="129" xfId="0" applyNumberFormat="1" applyFont="1" applyFill="1" applyBorder="1" applyAlignment="1">
      <alignment horizontal="center" vertical="center"/>
    </xf>
    <xf numFmtId="0" fontId="9" fillId="3" borderId="76" xfId="0" applyFont="1" applyFill="1" applyBorder="1" applyAlignment="1">
      <alignment horizontal="center" vertical="center"/>
    </xf>
    <xf numFmtId="178" fontId="9" fillId="3" borderId="77" xfId="0" applyNumberFormat="1" applyFont="1" applyFill="1" applyBorder="1" applyAlignment="1">
      <alignment horizontal="center" vertical="center"/>
    </xf>
    <xf numFmtId="178" fontId="9" fillId="3" borderId="75" xfId="0" applyNumberFormat="1" applyFont="1" applyFill="1" applyBorder="1" applyAlignment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6" borderId="54" xfId="0" applyFont="1" applyFill="1" applyBorder="1" applyAlignment="1">
      <alignment horizontal="center" vertical="center"/>
    </xf>
    <xf numFmtId="0" fontId="9" fillId="6" borderId="61" xfId="0" applyFont="1" applyFill="1" applyBorder="1" applyAlignment="1">
      <alignment horizontal="center" vertical="center"/>
    </xf>
    <xf numFmtId="0" fontId="9" fillId="6" borderId="55" xfId="0" applyFont="1" applyFill="1" applyBorder="1" applyAlignment="1">
      <alignment horizontal="center" vertical="center"/>
    </xf>
    <xf numFmtId="0" fontId="9" fillId="6" borderId="62" xfId="0" applyFont="1" applyFill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 shrinkToFit="1"/>
    </xf>
    <xf numFmtId="0" fontId="10" fillId="6" borderId="57" xfId="0" applyFont="1" applyFill="1" applyBorder="1" applyAlignment="1">
      <alignment horizontal="center" vertical="center" shrinkToFit="1"/>
    </xf>
    <xf numFmtId="0" fontId="10" fillId="6" borderId="58" xfId="0" applyFont="1" applyFill="1" applyBorder="1" applyAlignment="1">
      <alignment horizontal="center" vertical="center" shrinkToFit="1"/>
    </xf>
    <xf numFmtId="0" fontId="10" fillId="6" borderId="5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wrapText="1"/>
    </xf>
    <xf numFmtId="0" fontId="9" fillId="6" borderId="66" xfId="0" applyFont="1" applyFill="1" applyBorder="1" applyAlignment="1">
      <alignment horizontal="center" vertical="center" wrapText="1"/>
    </xf>
    <xf numFmtId="0" fontId="9" fillId="6" borderId="57" xfId="0" applyFont="1" applyFill="1" applyBorder="1" applyAlignment="1">
      <alignment horizontal="center" vertical="center"/>
    </xf>
    <xf numFmtId="0" fontId="9" fillId="6" borderId="6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5" borderId="87" xfId="0" applyFont="1" applyFill="1" applyBorder="1" applyAlignment="1">
      <alignment horizontal="center" vertical="center"/>
    </xf>
    <xf numFmtId="0" fontId="13" fillId="5" borderId="88" xfId="0" applyFont="1" applyFill="1" applyBorder="1" applyAlignment="1">
      <alignment horizontal="center" vertical="center"/>
    </xf>
    <xf numFmtId="0" fontId="12" fillId="2" borderId="80" xfId="0" applyFont="1" applyFill="1" applyBorder="1" applyAlignment="1">
      <alignment horizontal="center" vertical="center"/>
    </xf>
    <xf numFmtId="0" fontId="13" fillId="2" borderId="130" xfId="0" applyFont="1" applyFill="1" applyBorder="1" applyAlignment="1">
      <alignment horizontal="center" vertical="center"/>
    </xf>
    <xf numFmtId="0" fontId="13" fillId="2" borderId="81" xfId="0" applyFont="1" applyFill="1" applyBorder="1" applyAlignment="1">
      <alignment horizontal="center" vertical="center"/>
    </xf>
    <xf numFmtId="0" fontId="13" fillId="2" borderId="131" xfId="0" applyFont="1" applyFill="1" applyBorder="1" applyAlignment="1">
      <alignment horizontal="center" vertical="center"/>
    </xf>
    <xf numFmtId="0" fontId="13" fillId="2" borderId="84" xfId="0" applyFont="1" applyFill="1" applyBorder="1" applyAlignment="1">
      <alignment horizontal="center" vertical="center"/>
    </xf>
    <xf numFmtId="0" fontId="13" fillId="2" borderId="86" xfId="0" applyFont="1" applyFill="1" applyBorder="1" applyAlignment="1">
      <alignment horizontal="center" vertical="center"/>
    </xf>
    <xf numFmtId="41" fontId="0" fillId="0" borderId="103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/>
    </xf>
    <xf numFmtId="0" fontId="13" fillId="2" borderId="88" xfId="0" applyFont="1" applyFill="1" applyBorder="1" applyAlignment="1">
      <alignment horizontal="center" vertical="center"/>
    </xf>
    <xf numFmtId="0" fontId="13" fillId="2" borderId="83" xfId="0" applyFont="1" applyFill="1" applyBorder="1" applyAlignment="1">
      <alignment horizontal="center" vertical="center" wrapText="1"/>
    </xf>
    <xf numFmtId="0" fontId="13" fillId="2" borderId="88" xfId="0" applyFont="1" applyFill="1" applyBorder="1" applyAlignment="1">
      <alignment horizontal="center" vertical="center" wrapText="1"/>
    </xf>
    <xf numFmtId="0" fontId="0" fillId="3" borderId="22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6" fillId="3" borderId="22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90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2" borderId="70" xfId="0" applyFill="1" applyBorder="1" applyAlignment="1">
      <alignment horizontal="center" vertical="center"/>
    </xf>
    <xf numFmtId="0" fontId="0" fillId="2" borderId="93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14" fillId="0" borderId="5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justify" vertical="center" wrapText="1"/>
    </xf>
    <xf numFmtId="0" fontId="14" fillId="0" borderId="94" xfId="0" applyFont="1" applyBorder="1" applyAlignment="1">
      <alignment horizontal="justify" vertical="center" wrapText="1"/>
    </xf>
    <xf numFmtId="0" fontId="14" fillId="0" borderId="37" xfId="0" applyFont="1" applyBorder="1" applyAlignment="1">
      <alignment horizontal="justify" vertical="center" wrapText="1"/>
    </xf>
    <xf numFmtId="0" fontId="14" fillId="0" borderId="51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52" xfId="0" applyFont="1" applyBorder="1" applyAlignment="1">
      <alignment horizontal="justify" vertical="center" wrapText="1"/>
    </xf>
    <xf numFmtId="0" fontId="14" fillId="0" borderId="46" xfId="0" applyFont="1" applyBorder="1" applyAlignment="1">
      <alignment horizontal="justify" vertical="center" wrapText="1"/>
    </xf>
    <xf numFmtId="0" fontId="14" fillId="0" borderId="39" xfId="0" applyFont="1" applyBorder="1" applyAlignment="1">
      <alignment horizontal="justify" vertical="center" wrapText="1"/>
    </xf>
    <xf numFmtId="0" fontId="14" fillId="0" borderId="41" xfId="0" applyFont="1" applyBorder="1" applyAlignment="1">
      <alignment horizontal="justify" vertical="center" wrapText="1"/>
    </xf>
    <xf numFmtId="0" fontId="18" fillId="0" borderId="53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horizontal="center" vertical="center" wrapText="1"/>
    </xf>
    <xf numFmtId="0" fontId="14" fillId="6" borderId="38" xfId="0" applyFont="1" applyFill="1" applyBorder="1" applyAlignment="1">
      <alignment horizontal="center" vertical="center" wrapText="1"/>
    </xf>
    <xf numFmtId="0" fontId="14" fillId="6" borderId="5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0" fillId="3" borderId="158" xfId="0" applyFill="1" applyBorder="1" applyAlignment="1">
      <alignment horizontal="center" vertical="center"/>
    </xf>
    <xf numFmtId="0" fontId="0" fillId="3" borderId="13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1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/>
    </xf>
    <xf numFmtId="0" fontId="0" fillId="3" borderId="157" xfId="0" applyFill="1" applyBorder="1" applyAlignment="1">
      <alignment horizontal="center" vertical="center"/>
    </xf>
    <xf numFmtId="0" fontId="0" fillId="0" borderId="109" xfId="0" applyBorder="1" applyAlignment="1">
      <alignment horizontal="center" vertical="center" shrinkToFit="1"/>
    </xf>
    <xf numFmtId="0" fontId="0" fillId="3" borderId="160" xfId="0" applyFill="1" applyBorder="1" applyAlignment="1">
      <alignment horizontal="center" vertical="center"/>
    </xf>
    <xf numFmtId="0" fontId="0" fillId="0" borderId="1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1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70" xfId="0" applyBorder="1" applyAlignment="1">
      <alignment horizontal="left" vertical="center" wrapText="1"/>
    </xf>
    <xf numFmtId="0" fontId="0" fillId="0" borderId="93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1" fontId="25" fillId="0" borderId="22" xfId="1" applyFont="1" applyBorder="1" applyAlignment="1">
      <alignment horizontal="center" vertical="center"/>
    </xf>
    <xf numFmtId="41" fontId="25" fillId="0" borderId="23" xfId="1" applyFont="1" applyBorder="1" applyAlignment="1">
      <alignment horizontal="center" vertical="center"/>
    </xf>
    <xf numFmtId="41" fontId="25" fillId="0" borderId="14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5" fillId="2" borderId="82" xfId="0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93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3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37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1" fillId="0" borderId="43" xfId="0" applyFont="1" applyBorder="1" applyAlignment="1">
      <alignment vertical="center" wrapText="1"/>
    </xf>
    <xf numFmtId="0" fontId="0" fillId="0" borderId="44" xfId="0" applyBorder="1" applyAlignment="1">
      <alignment vertical="center"/>
    </xf>
    <xf numFmtId="0" fontId="0" fillId="0" borderId="14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79" xfId="0" applyBorder="1" applyAlignment="1">
      <alignment vertical="center"/>
    </xf>
    <xf numFmtId="0" fontId="35" fillId="0" borderId="0" xfId="0" applyFont="1" applyAlignment="1">
      <alignment horizontal="left" vertical="center"/>
    </xf>
    <xf numFmtId="0" fontId="20" fillId="0" borderId="95" xfId="0" applyFont="1" applyBorder="1" applyAlignment="1">
      <alignment horizontal="center" vertical="center" textRotation="255" wrapText="1"/>
    </xf>
    <xf numFmtId="0" fontId="20" fillId="0" borderId="96" xfId="0" applyFont="1" applyBorder="1" applyAlignment="1">
      <alignment horizontal="center" vertical="center" textRotation="255" wrapText="1"/>
    </xf>
    <xf numFmtId="0" fontId="20" fillId="0" borderId="97" xfId="0" applyFont="1" applyBorder="1" applyAlignment="1">
      <alignment horizontal="center" vertical="center" textRotation="255" wrapText="1"/>
    </xf>
  </cellXfs>
  <cellStyles count="2123">
    <cellStyle name="_x001f_" xfId="3"/>
    <cellStyle name="&quot;큰제목&quot;" xfId="4"/>
    <cellStyle name="#,##0" xfId="5"/>
    <cellStyle name="$" xfId="6"/>
    <cellStyle name="$_db진흥" xfId="7"/>
    <cellStyle name="$_SE40" xfId="8"/>
    <cellStyle name="$_견적2" xfId="9"/>
    <cellStyle name="$_기아" xfId="10"/>
    <cellStyle name="(표준)" xfId="11"/>
    <cellStyle name="??_x000c_둄_x001b__x000d_|?_x0001_?_x0003__x0014__x0007__x0001__x0001_" xfId="12"/>
    <cellStyle name="??&amp;O?&amp;H?_x0008__x000f__x0007_?_x0007__x0001__x0001_" xfId="13"/>
    <cellStyle name="??&amp;O?&amp;H?_x0008_??_x0007__x0001__x0001_" xfId="14"/>
    <cellStyle name="???­ [0]_INQUIRY ¿?¾÷?ß?ø " xfId="15"/>
    <cellStyle name="???­_INQUIRY ¿?¾÷?ß?ø " xfId="16"/>
    <cellStyle name="???Ø_??°???(2¿?) " xfId="17"/>
    <cellStyle name="?Þ¸¶ [0]_INQUIRY ¿?¾÷?ß?ø " xfId="18"/>
    <cellStyle name="?Þ¸¶_INQUIRY ¿?¾÷?ß?ø " xfId="19"/>
    <cellStyle name="?曹%U?&amp;H?_x0008_?s_x000a__x0007__x0001__x0001_" xfId="20"/>
    <cellStyle name="_(050204)용인이마트실행내역서(최종)" xfId="21"/>
    <cellStyle name="_0727화성공장차체3오피러스공장화장실및샤워장개보수공사" xfId="22"/>
    <cellStyle name="_2004년정부고시노임단가(적용)(040916)" xfId="23"/>
    <cellStyle name="_2005년상반기정부고시노임단가(기계설비)" xfId="24"/>
    <cellStyle name="_Book1" xfId="25"/>
    <cellStyle name="_hmc전주공장견적조건1" xfId="26"/>
    <cellStyle name="_WD창호(IT)" xfId="27"/>
    <cellStyle name="_갑지(1221)" xfId="28"/>
    <cellStyle name="_갑지(총)" xfId="29"/>
    <cellStyle name="_갑지양식" xfId="30"/>
    <cellStyle name="_강과장(Fronnix,설계가1126)" xfId="31"/>
    <cellStyle name="_강릉실행(최종)" xfId="32"/>
    <cellStyle name="_견적 폼(종)" xfId="33"/>
    <cellStyle name="_견적대비" xfId="34"/>
    <cellStyle name="_견적서(1014)" xfId="35"/>
    <cellStyle name="_견적서갑지양식" xfId="36"/>
    <cellStyle name="_계장(SK)" xfId="37"/>
    <cellStyle name="_고려-수원미네시티(작업)" xfId="38"/>
    <cellStyle name="_광산점 개략공사비" xfId="39"/>
    <cellStyle name="_광주 광산 E-MART 실행(928)최종" xfId="40"/>
    <cellStyle name="_광주복합E-M 개략견적" xfId="41"/>
    <cellStyle name="_광주복합실행내역서(20041228)" xfId="42"/>
    <cellStyle name="_광주복합실행내역서(20050103)최종" xfId="43"/>
    <cellStyle name="_남양강설환경시험증축(인테리어(1)" xfId="44"/>
    <cellStyle name="_내역서" xfId="45"/>
    <cellStyle name="_내역서(조명,av포함및제외부분)" xfId="46"/>
    <cellStyle name="_내역집계" xfId="47"/>
    <cellStyle name="_냉각탑배관개선공사" xfId="48"/>
    <cellStyle name="_단가표" xfId="49"/>
    <cellStyle name="_동교동 주상복합" xfId="50"/>
    <cellStyle name="_동해실행(기계설비)" xfId="51"/>
    <cellStyle name="_반야월E-MART 신축공사(실행 최종)김준기" xfId="52"/>
    <cellStyle name="_반야월점 개략공사비(6.17)" xfId="53"/>
    <cellStyle name="_변경계약내역" xfId="54"/>
    <cellStyle name="_상계동판매시설 신축공사(주경남실행내역서40%)" xfId="55"/>
    <cellStyle name="_상명대 종합강의동(실행000)" xfId="56"/>
    <cellStyle name="_서초삼익아파트도어,창 견적" xfId="57"/>
    <cellStyle name="_설비(1218)" xfId="58"/>
    <cellStyle name="_송현실행내역" xfId="59"/>
    <cellStyle name="_수원개략견적(견적팀)" xfId="60"/>
    <cellStyle name="_신사동캐롤라인빌딩신축공사" xfId="61"/>
    <cellStyle name="_신세계오수(2003년도)2003.07.24" xfId="62"/>
    <cellStyle name="_실행내역서2003.07.02작성" xfId="63"/>
    <cellStyle name="_양산 E-MART 신축공사(실행 최종)" xfId="64"/>
    <cellStyle name="_영도노조사무실증축(기계견적용)" xfId="65"/>
    <cellStyle name="_영빈예식장 증축" xfId="66"/>
    <cellStyle name="_용산역사(최종최종)" xfId="67"/>
    <cellStyle name="_용산외국인학교(실행)" xfId="68"/>
    <cellStyle name="_용인점 개략견적" xfId="69"/>
    <cellStyle name="_용인점 개략공사비(견적팀)" xfId="70"/>
    <cellStyle name="_원가분석(1217)" xfId="71"/>
    <cellStyle name="_원가분석(아이0208)" xfId="72"/>
    <cellStyle name="_월계실행(전기)" xfId="73"/>
    <cellStyle name="_의왕로템 공사내역" xfId="74"/>
    <cellStyle name="_인원계획표 " xfId="75"/>
    <cellStyle name="_인원계획표 _1공구기계소화견적서-김앤드이" xfId="76"/>
    <cellStyle name="_인원계획표 _1공구기계소화견적서-김앤드이_9월진해월드아파트(완)" xfId="77"/>
    <cellStyle name="_인원계획표 _1공구기계소화견적서-김앤드이_9월진해월드아파트(완)_12월진해월드아파트(완)" xfId="78"/>
    <cellStyle name="_인원계획표 _1공구기계소화견적서-김앤드이_9월진해월드아파트(완)_Book1" xfId="79"/>
    <cellStyle name="_인원계획표 _9월진해월드아파트(완)" xfId="80"/>
    <cellStyle name="_인원계획표 _9월진해월드아파트(완)_12월진해월드아파트(완)" xfId="81"/>
    <cellStyle name="_인원계획표 _9월진해월드아파트(완)_Book1" xfId="82"/>
    <cellStyle name="_인원계획표 _LG유통하남점신축공사" xfId="83"/>
    <cellStyle name="_인원계획표 _LG유통하남점신축공사_9월진해월드아파트(완)" xfId="84"/>
    <cellStyle name="_인원계획표 _LG유통하남점신축공사_9월진해월드아파트(완)_12월진해월드아파트(완)" xfId="85"/>
    <cellStyle name="_인원계획표 _LG유통하남점신축공사_9월진해월드아파트(완)_Book1" xfId="86"/>
    <cellStyle name="_인원계획표 _적격 " xfId="87"/>
    <cellStyle name="_인원계획표 _적격 _1공구기계소화견적서-김앤드이" xfId="88"/>
    <cellStyle name="_인원계획표 _적격 _1공구기계소화견적서-김앤드이_9월진해월드아파트(완)" xfId="89"/>
    <cellStyle name="_인원계획표 _적격 _1공구기계소화견적서-김앤드이_9월진해월드아파트(완)_12월진해월드아파트(완)" xfId="90"/>
    <cellStyle name="_인원계획표 _적격 _1공구기계소화견적서-김앤드이_9월진해월드아파트(완)_Book1" xfId="91"/>
    <cellStyle name="_인원계획표 _적격 _9월진해월드아파트(완)" xfId="92"/>
    <cellStyle name="_인원계획표 _적격 _9월진해월드아파트(완)_12월진해월드아파트(완)" xfId="93"/>
    <cellStyle name="_인원계획표 _적격 _9월진해월드아파트(완)_Book1" xfId="94"/>
    <cellStyle name="_인원계획표 _적격 _LG유통하남점신축공사" xfId="95"/>
    <cellStyle name="_인원계획표 _적격 _LG유통하남점신축공사_9월진해월드아파트(완)" xfId="96"/>
    <cellStyle name="_인원계획표 _적격 _LG유통하남점신축공사_9월진해월드아파트(완)_12월진해월드아파트(완)" xfId="97"/>
    <cellStyle name="_인원계획표 _적격 _LG유통하남점신축공사_9월진해월드아파트(완)_Book1" xfId="98"/>
    <cellStyle name="_입찰표지 " xfId="99"/>
    <cellStyle name="_입찰표지 _1공구기계소화견적서-김앤드이" xfId="100"/>
    <cellStyle name="_입찰표지 _1공구기계소화견적서-김앤드이_9월진해월드아파트(완)" xfId="101"/>
    <cellStyle name="_입찰표지 _1공구기계소화견적서-김앤드이_9월진해월드아파트(완)_12월진해월드아파트(완)" xfId="102"/>
    <cellStyle name="_입찰표지 _1공구기계소화견적서-김앤드이_9월진해월드아파트(완)_Book1" xfId="103"/>
    <cellStyle name="_입찰표지 _9월진해월드아파트(완)" xfId="104"/>
    <cellStyle name="_입찰표지 _9월진해월드아파트(완)_12월진해월드아파트(완)" xfId="105"/>
    <cellStyle name="_입찰표지 _9월진해월드아파트(완)_Book1" xfId="106"/>
    <cellStyle name="_입찰표지 _LG유통하남점신축공사" xfId="107"/>
    <cellStyle name="_입찰표지 _LG유통하남점신축공사_9월진해월드아파트(완)" xfId="108"/>
    <cellStyle name="_입찰표지 _LG유통하남점신축공사_9월진해월드아파트(완)_12월진해월드아파트(완)" xfId="109"/>
    <cellStyle name="_입찰표지 _LG유통하남점신축공사_9월진해월드아파트(완)_Book1" xfId="110"/>
    <cellStyle name="_작업내역(전기,통신)" xfId="111"/>
    <cellStyle name="_적격 " xfId="112"/>
    <cellStyle name="_적격 _1공구기계소화견적서-김앤드이" xfId="113"/>
    <cellStyle name="_적격 _1공구기계소화견적서-김앤드이_9월진해월드아파트(완)" xfId="114"/>
    <cellStyle name="_적격 _1공구기계소화견적서-김앤드이_9월진해월드아파트(완)_12월진해월드아파트(완)" xfId="115"/>
    <cellStyle name="_적격 _1공구기계소화견적서-김앤드이_9월진해월드아파트(완)_Book1" xfId="116"/>
    <cellStyle name="_적격 _9월진해월드아파트(완)" xfId="117"/>
    <cellStyle name="_적격 _9월진해월드아파트(완)_12월진해월드아파트(완)" xfId="118"/>
    <cellStyle name="_적격 _9월진해월드아파트(완)_Book1" xfId="119"/>
    <cellStyle name="_적격 _LG유통하남점신축공사" xfId="120"/>
    <cellStyle name="_적격 _LG유통하남점신축공사_9월진해월드아파트(완)" xfId="121"/>
    <cellStyle name="_적격 _LG유통하남점신축공사_9월진해월드아파트(완)_12월진해월드아파트(완)" xfId="122"/>
    <cellStyle name="_적격 _LG유통하남점신축공사_9월진해월드아파트(완)_Book1" xfId="123"/>
    <cellStyle name="_적격(화산) " xfId="124"/>
    <cellStyle name="_적격(화산) _1공구기계소화견적서-김앤드이" xfId="125"/>
    <cellStyle name="_적격(화산) _1공구기계소화견적서-김앤드이_9월진해월드아파트(완)" xfId="126"/>
    <cellStyle name="_적격(화산) _1공구기계소화견적서-김앤드이_9월진해월드아파트(완)_12월진해월드아파트(완)" xfId="127"/>
    <cellStyle name="_적격(화산) _1공구기계소화견적서-김앤드이_9월진해월드아파트(완)_Book1" xfId="128"/>
    <cellStyle name="_적격(화산) _9월진해월드아파트(완)" xfId="129"/>
    <cellStyle name="_적격(화산) _9월진해월드아파트(완)_12월진해월드아파트(완)" xfId="130"/>
    <cellStyle name="_적격(화산) _9월진해월드아파트(완)_Book1" xfId="131"/>
    <cellStyle name="_적격(화산) _LG유통하남점신축공사" xfId="132"/>
    <cellStyle name="_적격(화산) _LG유통하남점신축공사_9월진해월드아파트(완)" xfId="133"/>
    <cellStyle name="_적격(화산) _LG유통하남점신축공사_9월진해월드아파트(완)_12월진해월드아파트(완)" xfId="134"/>
    <cellStyle name="_적격(화산) _LG유통하남점신축공사_9월진해월드아파트(완)_Book1" xfId="135"/>
    <cellStyle name="_철근콘크리트현장설명" xfId="136"/>
    <cellStyle name="_청담동(실행-최종수정)" xfId="137"/>
    <cellStyle name="_춘천점 개략공사비(변경)" xfId="138"/>
    <cellStyle name="_파주점실행 작업중" xfId="139"/>
    <cellStyle name="_포항실행견적내역" xfId="140"/>
    <cellStyle name="´þ" xfId="141"/>
    <cellStyle name="´þ·¯" xfId="142"/>
    <cellStyle name="¤@?e_TEST-1 " xfId="143"/>
    <cellStyle name="°ia¤¼o " xfId="144"/>
    <cellStyle name="°íá¤¼ò¼ýá¡" xfId="145"/>
    <cellStyle name="°ia¤aa " xfId="146"/>
    <cellStyle name="°íá¤ãâ·â1" xfId="147"/>
    <cellStyle name="°íá¤ãâ·â2" xfId="148"/>
    <cellStyle name="æØè [0.00]_NT Server " xfId="149"/>
    <cellStyle name="æØè_NT Server " xfId="150"/>
    <cellStyle name="ÊÝ [0.00]_NT Server " xfId="151"/>
    <cellStyle name="ÊÝ_NT Server " xfId="152"/>
    <cellStyle name="W?_½RmF¼° " xfId="153"/>
    <cellStyle name="0.0" xfId="154"/>
    <cellStyle name="0.00" xfId="155"/>
    <cellStyle name="1" xfId="156"/>
    <cellStyle name="1_060728)공정표(선인터내셔날)" xfId="157"/>
    <cellStyle name="1_Book1" xfId="158"/>
    <cellStyle name="1_내역서" xfId="159"/>
    <cellStyle name="1_시민계략공사" xfId="160"/>
    <cellStyle name="1_시민계략공사_전기-한남" xfId="161"/>
    <cellStyle name="1_진해자은동(설비실행조정)" xfId="162"/>
    <cellStyle name="¹eº" xfId="163"/>
    <cellStyle name="¹éº" xfId="164"/>
    <cellStyle name="¹eº_LFD부산실행예산(020219)건축" xfId="165"/>
    <cellStyle name="¹éº_LFD부산실행예산(020219)건축" xfId="166"/>
    <cellStyle name="¹eº_LFD부산실행예산(020219)건축_경서실행(견적실)공무팀" xfId="167"/>
    <cellStyle name="¹éº_LFD부산실행예산(020219)건축_경서실행(견적실)공무팀" xfId="168"/>
    <cellStyle name="¹eº_LFD부산실행예산(020219)건축_골조공사견적가분석-1" xfId="169"/>
    <cellStyle name="¹éº_LFD부산실행예산(020219)건축_골조공사견적가분석-1" xfId="170"/>
    <cellStyle name="¹eº_LFD부산실행예산(020219)건축_골조공사공내역(송부)" xfId="171"/>
    <cellStyle name="¹éº_LFD부산실행예산(020219)건축_골조공사공내역(송부)" xfId="172"/>
    <cellStyle name="¹eº_LFD부산실행예산(020219)건축_골조공사공내역(장)" xfId="173"/>
    <cellStyle name="¹éº_LFD부산실행예산(020219)건축_골조공사공내역(장)" xfId="174"/>
    <cellStyle name="¹eº_LFD부산실행예산(020219)건축_골조공사실행예산품의" xfId="175"/>
    <cellStyle name="¹éº_LFD부산실행예산(020219)건축_골조공사실행예산품의" xfId="176"/>
    <cellStyle name="¹eº_LFD부산실행예산(020219)건축_동명삼화견본주택 기본안" xfId="177"/>
    <cellStyle name="¹éº_LFD부산실행예산(020219)건축_동명삼화견본주택 기본안" xfId="178"/>
    <cellStyle name="¹eº_LFD부산실행예산(020219)건축_부산덕천2차실행예산(기초DATA)" xfId="179"/>
    <cellStyle name="¹éº_LFD부산실행예산(020219)건축_부산덕천2차실행예산(기초DATA)" xfId="180"/>
    <cellStyle name="¹eº_LFD부산실행예산(020219)건축_부산덕천2차실행예산(기초DATA건설조정)" xfId="181"/>
    <cellStyle name="¹éº_LFD부산실행예산(020219)건축_부산덕천2차실행예산(기초DATA건설조정)" xfId="182"/>
    <cellStyle name="¹eº_LFD부산실행예산(020219)건축_부산덕천2차실행예산(기초DATA건설조정)-3" xfId="183"/>
    <cellStyle name="¹éº_LFD부산실행예산(020219)건축_부산덕천2차실행예산(기초DATA건설조정)-3" xfId="184"/>
    <cellStyle name="¹eº_LFD부산실행예산(020219)건축_부산덕천2차실행예산(기초DATA승인용)" xfId="185"/>
    <cellStyle name="¹éº_LFD부산실행예산(020219)건축_부산덕천2차실행예산(기초DATA승인용)" xfId="186"/>
    <cellStyle name="¹eº_LFD부산실행예산(020219)건축_부산덕천2차실행예산(기초DATA현장협의후)" xfId="187"/>
    <cellStyle name="¹éº_LFD부산실행예산(020219)건축_부산덕천2차실행예산(기초DATA현장협의후)" xfId="188"/>
    <cellStyle name="¹eº_LFD부산실행예산(020219)건축_실행검토_부산덕천" xfId="189"/>
    <cellStyle name="¹éº_LFD부산실행예산(020219)건축_실행검토_부산덕천" xfId="190"/>
    <cellStyle name="¹eº_LFD부산실행예산(020219)건축_현설공내역서" xfId="191"/>
    <cellStyle name="¹éº_LFD부산실행예산(020219)건축_현설공내역서" xfId="192"/>
    <cellStyle name="¹eº_LFD부산실행예산(020219)건축_현장경비신청안박성남" xfId="193"/>
    <cellStyle name="¹éº_LFD부산실행예산(020219)건축_현장경비신청안박성남" xfId="194"/>
    <cellStyle name="¹eº_LFD부산실행예산(020305)건축" xfId="195"/>
    <cellStyle name="¹éº_LFD부산실행예산(020305)건축" xfId="196"/>
    <cellStyle name="¹eº_LFD부산실행예산(020305)건축_경서실행(견적실)공무팀" xfId="197"/>
    <cellStyle name="¹éº_LFD부산실행예산(020305)건축_경서실행(견적실)공무팀" xfId="198"/>
    <cellStyle name="¹eº_LFD부산실행예산(020305)건축_골조공사견적가분석-1" xfId="199"/>
    <cellStyle name="¹éº_LFD부산실행예산(020305)건축_골조공사견적가분석-1" xfId="200"/>
    <cellStyle name="¹eº_LFD부산실행예산(020305)건축_골조공사공내역(송부)" xfId="201"/>
    <cellStyle name="¹éº_LFD부산실행예산(020305)건축_골조공사공내역(송부)" xfId="202"/>
    <cellStyle name="¹eº_LFD부산실행예산(020305)건축_골조공사공내역(장)" xfId="203"/>
    <cellStyle name="¹éº_LFD부산실행예산(020305)건축_골조공사공내역(장)" xfId="204"/>
    <cellStyle name="¹eº_LFD부산실행예산(020305)건축_골조공사실행예산품의" xfId="205"/>
    <cellStyle name="¹éº_LFD부산실행예산(020305)건축_골조공사실행예산품의" xfId="206"/>
    <cellStyle name="¹eº_LFD부산실행예산(020305)건축_부산덕천2차실행예산(기초DATA)" xfId="207"/>
    <cellStyle name="¹éº_LFD부산실행예산(020305)건축_부산덕천2차실행예산(기초DATA)" xfId="208"/>
    <cellStyle name="¹eº_LFD부산실행예산(020305)건축_부산덕천2차실행예산(기초DATA건설조정)" xfId="209"/>
    <cellStyle name="¹éº_LFD부산실행예산(020305)건축_부산덕천2차실행예산(기초DATA건설조정)" xfId="210"/>
    <cellStyle name="¹eº_LFD부산실행예산(020305)건축_부산덕천2차실행예산(기초DATA건설조정)-3" xfId="211"/>
    <cellStyle name="¹éº_LFD부산실행예산(020305)건축_부산덕천2차실행예산(기초DATA건설조정)-3" xfId="212"/>
    <cellStyle name="¹eº_LFD부산실행예산(020305)건축_부산덕천2차실행예산(기초DATA승인용)" xfId="213"/>
    <cellStyle name="¹éº_LFD부산실행예산(020305)건축_부산덕천2차실행예산(기초DATA승인용)" xfId="214"/>
    <cellStyle name="¹eº_LFD부산실행예산(020305)건축_부산덕천2차실행예산(기초DATA현장협의후)" xfId="215"/>
    <cellStyle name="¹éº_LFD부산실행예산(020305)건축_부산덕천2차실행예산(기초DATA현장협의후)" xfId="216"/>
    <cellStyle name="¹eº_LFD실행예산(020110)2855" xfId="217"/>
    <cellStyle name="¹éº_LFD실행예산(020110)2855" xfId="218"/>
    <cellStyle name="¹eº_LFD실행예산(020110)2855_LFD부산실행예산(020319)건축" xfId="219"/>
    <cellStyle name="¹éº_LFD실행예산(020110)2855_LFD부산실행예산(020319)건축" xfId="220"/>
    <cellStyle name="¹eº_LFD실행예산(020110)2855_경서실행(견적실)공무팀" xfId="221"/>
    <cellStyle name="¹éº_LFD실행예산(020110)2855_경서실행(견적실)공무팀" xfId="222"/>
    <cellStyle name="¹eº_LFD실행예산(020110)2855_골조공사견적가분석-1" xfId="223"/>
    <cellStyle name="¹éº_LFD실행예산(020110)2855_골조공사견적가분석-1" xfId="224"/>
    <cellStyle name="¹eº_LFD실행예산(020110)2855_골조공사공내역(송부)" xfId="225"/>
    <cellStyle name="¹éº_LFD실행예산(020110)2855_골조공사공내역(송부)" xfId="226"/>
    <cellStyle name="¹eº_LFD실행예산(020110)2855_골조공사공내역(장)" xfId="227"/>
    <cellStyle name="¹éº_LFD실행예산(020110)2855_골조공사공내역(장)" xfId="228"/>
    <cellStyle name="¹eº_LFD실행예산(020110)2855_골조공사실행예산품의" xfId="229"/>
    <cellStyle name="¹éº_LFD실행예산(020110)2855_골조공사실행예산품의" xfId="230"/>
    <cellStyle name="¹eº_LFD실행예산(020110)2855_골조공사실행예산품의(현장송부)" xfId="231"/>
    <cellStyle name="¹éº_LFD실행예산(020110)2855_골조공사실행예산품의(현장송부)" xfId="232"/>
    <cellStyle name="¹eº_LFD실행예산(020110)2855_공사특수조건(공정별)" xfId="233"/>
    <cellStyle name="¹éº_LFD실행예산(020110)2855_공사특수조건(공정별)" xfId="234"/>
    <cellStyle name="¹eº_LFD실행예산(020110)2855_동명삼화견본주택 기본안" xfId="235"/>
    <cellStyle name="¹éº_LFD실행예산(020110)2855_동명삼화견본주택 기본안" xfId="236"/>
    <cellStyle name="¹eº_LFD실행예산(020110)2855_부산덕천2차실행예산(기초DATA)" xfId="237"/>
    <cellStyle name="¹éº_LFD실행예산(020110)2855_부산덕천2차실행예산(기초DATA)" xfId="238"/>
    <cellStyle name="¹eº_LFD실행예산(020110)2855_부산덕천2차실행예산(기초DATA건설조정)" xfId="239"/>
    <cellStyle name="¹éº_LFD실행예산(020110)2855_부산덕천2차실행예산(기초DATA건설조정)" xfId="240"/>
    <cellStyle name="¹eº_LFD실행예산(020110)2855_부산덕천2차실행예산(기초DATA건설조정)-3" xfId="241"/>
    <cellStyle name="¹éº_LFD실행예산(020110)2855_부산덕천2차실행예산(기초DATA건설조정)-3" xfId="242"/>
    <cellStyle name="¹eº_LFD실행예산(020110)2855_부산덕천2차실행예산(기초DATA승인용)" xfId="243"/>
    <cellStyle name="¹éº_LFD실행예산(020110)2855_부산덕천2차실행예산(기초DATA승인용)" xfId="244"/>
    <cellStyle name="¹eº_LFD실행예산(020110)2855_부산덕천2차실행예산(기초DATA현장협의후)" xfId="245"/>
    <cellStyle name="¹éº_LFD실행예산(020110)2855_부산덕천2차실행예산(기초DATA현장협의후)" xfId="246"/>
    <cellStyle name="¹eº_LFD실행예산(020110)2855_실행검토_부산덕천" xfId="247"/>
    <cellStyle name="¹éº_LFD실행예산(020110)2855_실행검토_부산덕천" xfId="248"/>
    <cellStyle name="¹eº_LFD실행예산(020110)2855_철거공사견적대비(울산옥동)" xfId="249"/>
    <cellStyle name="¹éº_LFD실행예산(020110)2855_철거공사견적대비(울산옥동)" xfId="250"/>
    <cellStyle name="¹eº_LFD실행예산(020110)2855_토공사" xfId="251"/>
    <cellStyle name="¹éº_LFD실행예산(020110)2855_토공사" xfId="252"/>
    <cellStyle name="¹eº_LFD실행예산(020110)2855_현설공내역서" xfId="253"/>
    <cellStyle name="¹éº_LFD실행예산(020110)2855_현설공내역서" xfId="254"/>
    <cellStyle name="¹eº_LFD실행예산(020110)2855_현장경비신청안박성남" xfId="255"/>
    <cellStyle name="¹éº_LFD실행예산(020110)2855_현장경비신청안박성남" xfId="256"/>
    <cellStyle name="¹eº_경서실행(견적실)공무팀" xfId="257"/>
    <cellStyle name="¹éº_경서실행(견적실)공무팀" xfId="258"/>
    <cellStyle name="¹eº_경서실행(견적실)공무팀_1" xfId="259"/>
    <cellStyle name="¹éº_경서실행(견적실)공무팀_1" xfId="260"/>
    <cellStyle name="¹eº_골조공사실행예산품의(현장송부)" xfId="261"/>
    <cellStyle name="¹éº_골조공사실행예산품의(현장송부)" xfId="262"/>
    <cellStyle name="¹eº_공사특수조건(공정별)" xfId="263"/>
    <cellStyle name="¹éº_공사특수조건(공정별)" xfId="264"/>
    <cellStyle name="¹eº_광주공장(대비1218)" xfId="265"/>
    <cellStyle name="¹éº_광주공장(대비1218)" xfId="266"/>
    <cellStyle name="¹eº_금속공사 현장설명서" xfId="267"/>
    <cellStyle name="¹éº_금속공사 현장설명서" xfId="268"/>
    <cellStyle name="¹eº_기계실행(LFD광주공장.현설용)" xfId="269"/>
    <cellStyle name="¹éº_기계실행(LFD광주공장.현설용)" xfId="270"/>
    <cellStyle name="¹eº_동명삼화견본주택 기본안" xfId="271"/>
    <cellStyle name="¹éº_동명삼화견본주택 기본안" xfId="272"/>
    <cellStyle name="¹eº_마곡보완" xfId="273"/>
    <cellStyle name="¹éº_마곡보완" xfId="274"/>
    <cellStyle name="¹eº_마곡보완_LFD부산실행예산(020219)건축" xfId="275"/>
    <cellStyle name="¹éº_마곡보완_LFD부산실행예산(020219)건축" xfId="276"/>
    <cellStyle name="¹eº_마곡보완_LFD부산실행예산(020219)건축_경서실행(견적실)공무팀" xfId="277"/>
    <cellStyle name="¹éº_마곡보완_LFD부산실행예산(020219)건축_경서실행(견적실)공무팀" xfId="278"/>
    <cellStyle name="¹eº_마곡보완_LFD부산실행예산(020219)건축_골조공사견적가분석-1" xfId="279"/>
    <cellStyle name="¹éº_마곡보완_LFD부산실행예산(020219)건축_골조공사견적가분석-1" xfId="280"/>
    <cellStyle name="¹eº_마곡보완_LFD부산실행예산(020219)건축_골조공사공내역(송부)" xfId="281"/>
    <cellStyle name="¹éº_마곡보완_LFD부산실행예산(020219)건축_골조공사공내역(송부)" xfId="282"/>
    <cellStyle name="¹eº_마곡보완_LFD부산실행예산(020219)건축_골조공사공내역(장)" xfId="283"/>
    <cellStyle name="¹éº_마곡보완_LFD부산실행예산(020219)건축_골조공사공내역(장)" xfId="284"/>
    <cellStyle name="¹eº_마곡보완_LFD부산실행예산(020219)건축_골조공사실행예산품의" xfId="285"/>
    <cellStyle name="¹éº_마곡보완_LFD부산실행예산(020219)건축_골조공사실행예산품의" xfId="286"/>
    <cellStyle name="¹eº_마곡보완_LFD부산실행예산(020219)건축_동명삼화견본주택 기본안" xfId="287"/>
    <cellStyle name="¹éº_마곡보완_LFD부산실행예산(020219)건축_동명삼화견본주택 기본안" xfId="288"/>
    <cellStyle name="¹eº_마곡보완_LFD부산실행예산(020219)건축_부산덕천2차실행예산(기초DATA)" xfId="289"/>
    <cellStyle name="¹éº_마곡보완_LFD부산실행예산(020219)건축_부산덕천2차실행예산(기초DATA)" xfId="290"/>
    <cellStyle name="¹eº_마곡보완_LFD부산실행예산(020219)건축_부산덕천2차실행예산(기초DATA건설조정)" xfId="291"/>
    <cellStyle name="¹éº_마곡보완_LFD부산실행예산(020219)건축_부산덕천2차실행예산(기초DATA건설조정)" xfId="292"/>
    <cellStyle name="¹eº_마곡보완_LFD부산실행예산(020219)건축_부산덕천2차실행예산(기초DATA건설조정)-3" xfId="293"/>
    <cellStyle name="¹éº_마곡보완_LFD부산실행예산(020219)건축_부산덕천2차실행예산(기초DATA건설조정)-3" xfId="294"/>
    <cellStyle name="¹eº_마곡보완_LFD부산실행예산(020219)건축_부산덕천2차실행예산(기초DATA승인용)" xfId="295"/>
    <cellStyle name="¹éº_마곡보완_LFD부산실행예산(020219)건축_부산덕천2차실행예산(기초DATA승인용)" xfId="296"/>
    <cellStyle name="¹eº_마곡보완_LFD부산실행예산(020219)건축_부산덕천2차실행예산(기초DATA현장협의후)" xfId="297"/>
    <cellStyle name="¹éº_마곡보완_LFD부산실행예산(020219)건축_부산덕천2차실행예산(기초DATA현장협의후)" xfId="298"/>
    <cellStyle name="¹eº_마곡보완_LFD부산실행예산(020219)건축_실행검토_부산덕천" xfId="299"/>
    <cellStyle name="¹éº_마곡보완_LFD부산실행예산(020219)건축_실행검토_부산덕천" xfId="300"/>
    <cellStyle name="¹eº_마곡보완_LFD부산실행예산(020219)건축_현설공내역서" xfId="301"/>
    <cellStyle name="¹éº_마곡보완_LFD부산실행예산(020219)건축_현설공내역서" xfId="302"/>
    <cellStyle name="¹eº_마곡보완_LFD부산실행예산(020219)건축_현장경비신청안박성남" xfId="303"/>
    <cellStyle name="¹éº_마곡보완_LFD부산실행예산(020219)건축_현장경비신청안박성남" xfId="304"/>
    <cellStyle name="¹eº_마곡보완_LFD부산실행예산(020305)건축" xfId="305"/>
    <cellStyle name="¹éº_마곡보완_LFD부산실행예산(020305)건축" xfId="306"/>
    <cellStyle name="¹eº_마곡보완_LFD부산실행예산(020305)건축_경서실행(견적실)공무팀" xfId="307"/>
    <cellStyle name="¹éº_마곡보완_LFD부산실행예산(020305)건축_경서실행(견적실)공무팀" xfId="308"/>
    <cellStyle name="¹eº_마곡보완_LFD부산실행예산(020305)건축_골조공사견적가분석-1" xfId="309"/>
    <cellStyle name="¹éº_마곡보완_LFD부산실행예산(020305)건축_골조공사견적가분석-1" xfId="310"/>
    <cellStyle name="¹eº_마곡보완_LFD부산실행예산(020305)건축_골조공사공내역(송부)" xfId="311"/>
    <cellStyle name="¹éº_마곡보완_LFD부산실행예산(020305)건축_골조공사공내역(송부)" xfId="312"/>
    <cellStyle name="¹eº_마곡보완_LFD부산실행예산(020305)건축_골조공사공내역(장)" xfId="313"/>
    <cellStyle name="¹éº_마곡보완_LFD부산실행예산(020305)건축_골조공사공내역(장)" xfId="314"/>
    <cellStyle name="¹eº_마곡보완_LFD부산실행예산(020305)건축_골조공사실행예산품의" xfId="315"/>
    <cellStyle name="¹éº_마곡보완_LFD부산실행예산(020305)건축_골조공사실행예산품의" xfId="316"/>
    <cellStyle name="¹eº_마곡보완_LFD부산실행예산(020305)건축_부산덕천2차실행예산(기초DATA)" xfId="317"/>
    <cellStyle name="¹éº_마곡보완_LFD부산실행예산(020305)건축_부산덕천2차실행예산(기초DATA)" xfId="318"/>
    <cellStyle name="¹eº_마곡보완_LFD부산실행예산(020305)건축_부산덕천2차실행예산(기초DATA건설조정)" xfId="319"/>
    <cellStyle name="¹éº_마곡보완_LFD부산실행예산(020305)건축_부산덕천2차실행예산(기초DATA건설조정)" xfId="320"/>
    <cellStyle name="¹eº_마곡보완_LFD부산실행예산(020305)건축_부산덕천2차실행예산(기초DATA건설조정)-3" xfId="321"/>
    <cellStyle name="¹éº_마곡보완_LFD부산실행예산(020305)건축_부산덕천2차실행예산(기초DATA건설조정)-3" xfId="322"/>
    <cellStyle name="¹eº_마곡보완_LFD부산실행예산(020305)건축_부산덕천2차실행예산(기초DATA승인용)" xfId="323"/>
    <cellStyle name="¹éº_마곡보완_LFD부산실행예산(020305)건축_부산덕천2차실행예산(기초DATA승인용)" xfId="324"/>
    <cellStyle name="¹eº_마곡보완_LFD부산실행예산(020305)건축_부산덕천2차실행예산(기초DATA현장협의후)" xfId="325"/>
    <cellStyle name="¹éº_마곡보완_LFD부산실행예산(020305)건축_부산덕천2차실행예산(기초DATA현장협의후)" xfId="326"/>
    <cellStyle name="¹eº_마곡보완_LFD실행예산(020110)2855" xfId="327"/>
    <cellStyle name="¹éº_마곡보완_LFD실행예산(020110)2855" xfId="328"/>
    <cellStyle name="¹eº_마곡보완_LFD실행예산(020110)2855_LFD부산실행예산(020319)건축" xfId="329"/>
    <cellStyle name="¹éº_마곡보완_LFD실행예산(020110)2855_LFD부산실행예산(020319)건축" xfId="330"/>
    <cellStyle name="¹eº_마곡보완_LFD실행예산(020110)2855_경서실행(견적실)공무팀" xfId="331"/>
    <cellStyle name="¹éº_마곡보완_LFD실행예산(020110)2855_경서실행(견적실)공무팀" xfId="332"/>
    <cellStyle name="¹eº_마곡보완_LFD실행예산(020110)2855_골조공사견적가분석-1" xfId="333"/>
    <cellStyle name="¹éº_마곡보완_LFD실행예산(020110)2855_골조공사견적가분석-1" xfId="334"/>
    <cellStyle name="¹eº_마곡보완_LFD실행예산(020110)2855_골조공사공내역(송부)" xfId="335"/>
    <cellStyle name="¹éº_마곡보완_LFD실행예산(020110)2855_골조공사공내역(송부)" xfId="336"/>
    <cellStyle name="¹eº_마곡보완_LFD실행예산(020110)2855_골조공사공내역(장)" xfId="337"/>
    <cellStyle name="¹éº_마곡보완_LFD실행예산(020110)2855_골조공사공내역(장)" xfId="338"/>
    <cellStyle name="¹eº_마곡보완_LFD실행예산(020110)2855_골조공사실행예산품의" xfId="339"/>
    <cellStyle name="¹éº_마곡보완_LFD실행예산(020110)2855_골조공사실행예산품의" xfId="340"/>
    <cellStyle name="¹eº_마곡보완_LFD실행예산(020110)2855_골조공사실행예산품의(현장송부)" xfId="341"/>
    <cellStyle name="¹éº_마곡보완_LFD실행예산(020110)2855_골조공사실행예산품의(현장송부)" xfId="342"/>
    <cellStyle name="¹eº_마곡보완_LFD실행예산(020110)2855_공사특수조건(공정별)" xfId="343"/>
    <cellStyle name="¹éº_마곡보완_LFD실행예산(020110)2855_공사특수조건(공정별)" xfId="344"/>
    <cellStyle name="¹eº_마곡보완_LFD실행예산(020110)2855_동명삼화견본주택 기본안" xfId="345"/>
    <cellStyle name="¹éº_마곡보완_LFD실행예산(020110)2855_동명삼화견본주택 기본안" xfId="346"/>
    <cellStyle name="¹eº_마곡보완_LFD실행예산(020110)2855_부산덕천2차실행예산(기초DATA)" xfId="347"/>
    <cellStyle name="¹éº_마곡보완_LFD실행예산(020110)2855_부산덕천2차실행예산(기초DATA)" xfId="348"/>
    <cellStyle name="¹eº_마곡보완_LFD실행예산(020110)2855_부산덕천2차실행예산(기초DATA건설조정)" xfId="349"/>
    <cellStyle name="¹éº_마곡보완_LFD실행예산(020110)2855_부산덕천2차실행예산(기초DATA건설조정)" xfId="350"/>
    <cellStyle name="¹eº_마곡보완_LFD실행예산(020110)2855_부산덕천2차실행예산(기초DATA건설조정)-3" xfId="351"/>
    <cellStyle name="¹éº_마곡보완_LFD실행예산(020110)2855_부산덕천2차실행예산(기초DATA건설조정)-3" xfId="352"/>
    <cellStyle name="¹eº_마곡보완_LFD실행예산(020110)2855_부산덕천2차실행예산(기초DATA승인용)" xfId="353"/>
    <cellStyle name="¹éº_마곡보완_LFD실행예산(020110)2855_부산덕천2차실행예산(기초DATA승인용)" xfId="354"/>
    <cellStyle name="¹eº_마곡보완_LFD실행예산(020110)2855_부산덕천2차실행예산(기초DATA현장협의후)" xfId="355"/>
    <cellStyle name="¹éº_마곡보완_LFD실행예산(020110)2855_부산덕천2차실행예산(기초DATA현장협의후)" xfId="356"/>
    <cellStyle name="¹eº_마곡보완_LFD실행예산(020110)2855_실행검토_부산덕천" xfId="357"/>
    <cellStyle name="¹éº_마곡보완_LFD실행예산(020110)2855_실행검토_부산덕천" xfId="358"/>
    <cellStyle name="¹eº_마곡보완_LFD실행예산(020110)2855_철거공사견적대비(울산옥동)" xfId="359"/>
    <cellStyle name="¹éº_마곡보완_LFD실행예산(020110)2855_철거공사견적대비(울산옥동)" xfId="360"/>
    <cellStyle name="¹eº_마곡보완_LFD실행예산(020110)2855_토공사" xfId="361"/>
    <cellStyle name="¹éº_마곡보완_LFD실행예산(020110)2855_토공사" xfId="362"/>
    <cellStyle name="¹eº_마곡보완_LFD실행예산(020110)2855_현설공내역서" xfId="363"/>
    <cellStyle name="¹éº_마곡보완_LFD실행예산(020110)2855_현설공내역서" xfId="364"/>
    <cellStyle name="¹eº_마곡보완_LFD실행예산(020110)2855_현장경비신청안박성남" xfId="365"/>
    <cellStyle name="¹éº_마곡보완_LFD실행예산(020110)2855_현장경비신청안박성남" xfId="366"/>
    <cellStyle name="¹eº_마곡보완_경서실행(견적실)공무팀" xfId="367"/>
    <cellStyle name="¹éº_마곡보완_경서실행(견적실)공무팀" xfId="368"/>
    <cellStyle name="¹eº_마곡보완_경서실행(견적실)공무팀_1" xfId="369"/>
    <cellStyle name="¹éº_마곡보완_경서실행(견적실)공무팀_1" xfId="370"/>
    <cellStyle name="¹eº_마곡보완_골조공사실행예산품의(현장송부)" xfId="371"/>
    <cellStyle name="¹éº_마곡보완_골조공사실행예산품의(현장송부)" xfId="372"/>
    <cellStyle name="¹eº_마곡보완_공사특수조건(공정별)" xfId="373"/>
    <cellStyle name="¹éº_마곡보완_공사특수조건(공정별)" xfId="374"/>
    <cellStyle name="¹eº_마곡보완_광주공장(대비1218)" xfId="375"/>
    <cellStyle name="¹éº_마곡보완_광주공장(대비1218)" xfId="376"/>
    <cellStyle name="¹eº_마곡보완_금속공사 현장설명서" xfId="377"/>
    <cellStyle name="¹éº_마곡보완_금속공사 현장설명서" xfId="378"/>
    <cellStyle name="¹eº_마곡보완_기계실행(LFD광주공장.현설용)" xfId="379"/>
    <cellStyle name="¹éº_마곡보완_기계실행(LFD광주공장.현설용)" xfId="380"/>
    <cellStyle name="¹eº_마곡보완_동명삼화견본주택 기본안" xfId="381"/>
    <cellStyle name="¹éº_마곡보완_동명삼화견본주택 기본안" xfId="382"/>
    <cellStyle name="¹eº_마곡보완_방수공사 현장설명서" xfId="383"/>
    <cellStyle name="¹éº_마곡보완_방수공사 현장설명서" xfId="384"/>
    <cellStyle name="¹eº_마곡보완_부산덕천동롯데아파트(환경ENG)" xfId="385"/>
    <cellStyle name="¹éº_마곡보완_부산덕천동롯데아파트(환경ENG)" xfId="386"/>
    <cellStyle name="¹eº_마곡보완_부산덕천동아파트(세경엔지니어링)" xfId="387"/>
    <cellStyle name="¹éº_마곡보완_부산덕천동아파트(세경엔지니어링)" xfId="388"/>
    <cellStyle name="¹eº_마곡보완_실행검토_부산덕천" xfId="389"/>
    <cellStyle name="¹éº_마곡보완_실행검토_부산덕천" xfId="390"/>
    <cellStyle name="¹eº_마곡보완_조적공사 현장설명서" xfId="391"/>
    <cellStyle name="¹éº_마곡보완_조적공사 현장설명서" xfId="392"/>
    <cellStyle name="¹eº_마곡보완_철거공사견적대비(울산옥동)" xfId="393"/>
    <cellStyle name="¹éº_마곡보완_철거공사견적대비(울산옥동)" xfId="394"/>
    <cellStyle name="¹eº_마곡보완_토공사" xfId="395"/>
    <cellStyle name="¹éº_마곡보완_토공사" xfId="396"/>
    <cellStyle name="¹eº_마곡보완_특기사항(조적(1).미장.방수.EL)-1021" xfId="397"/>
    <cellStyle name="¹éº_마곡보완_특기사항(조적(1).미장.방수.EL)-1021" xfId="398"/>
    <cellStyle name="¹eº_마곡보완_특기사항(조적.미장.방수.판넬.잡철)" xfId="399"/>
    <cellStyle name="¹éº_마곡보완_특기사항(조적.미장.방수.판넬.잡철)" xfId="400"/>
    <cellStyle name="¹eº_마곡보완_현장경비신청안박성남" xfId="401"/>
    <cellStyle name="¹éº_마곡보완_현장경비신청안박성남" xfId="402"/>
    <cellStyle name="¹eº_마곡보완_현장설명(가스설비)" xfId="403"/>
    <cellStyle name="¹éº_마곡보완_현장설명(가스설비)" xfId="404"/>
    <cellStyle name="¹eº_마곡보완_현장설명(기계설비)" xfId="405"/>
    <cellStyle name="¹éº_마곡보완_현장설명(기계설비)" xfId="406"/>
    <cellStyle name="¹eº_마곡보완_현장설명(내장판넬)" xfId="407"/>
    <cellStyle name="¹éº_마곡보완_현장설명(내장판넬)" xfId="408"/>
    <cellStyle name="¹eº_마곡보완_현장설명(바닥마감공사)" xfId="409"/>
    <cellStyle name="¹éº_마곡보완_현장설명(바닥마감공사)" xfId="410"/>
    <cellStyle name="¹eº_마곡보완_현장설명(부대토목)" xfId="411"/>
    <cellStyle name="¹éº_마곡보완_현장설명(부대토목)" xfId="412"/>
    <cellStyle name="¹eº_마곡보완_현장설명(준공청소)" xfId="413"/>
    <cellStyle name="¹éº_마곡보완_현장설명(준공청소)" xfId="414"/>
    <cellStyle name="¹eº_마곡보완_현장설명(특수창호공사)" xfId="415"/>
    <cellStyle name="¹éº_마곡보완_현장설명(특수창호공사)" xfId="416"/>
    <cellStyle name="¹eº_방수공사 현장설명서" xfId="417"/>
    <cellStyle name="¹éº_방수공사 현장설명서" xfId="418"/>
    <cellStyle name="¹eº_부산덕천동롯데아파트(환경ENG)" xfId="419"/>
    <cellStyle name="¹éº_부산덕천동롯데아파트(환경ENG)" xfId="420"/>
    <cellStyle name="¹eº_부산덕천동아파트(세경엔지니어링)" xfId="421"/>
    <cellStyle name="¹éº_부산덕천동아파트(세경엔지니어링)" xfId="422"/>
    <cellStyle name="¹eº_실행검토_부산덕천" xfId="423"/>
    <cellStyle name="¹éº_실행검토_부산덕천" xfId="424"/>
    <cellStyle name="¹eº_조적공사 현장설명서" xfId="425"/>
    <cellStyle name="¹éº_조적공사 현장설명서" xfId="426"/>
    <cellStyle name="¹eº_철거공사견적대비(울산옥동)" xfId="427"/>
    <cellStyle name="¹éº_철거공사견적대비(울산옥동)" xfId="428"/>
    <cellStyle name="¹eº_토공사" xfId="429"/>
    <cellStyle name="¹éº_토공사" xfId="430"/>
    <cellStyle name="¹eº_특기사항(조적(1).미장.방수.EL)-1021" xfId="431"/>
    <cellStyle name="¹éº_특기사항(조적(1).미장.방수.EL)-1021" xfId="432"/>
    <cellStyle name="¹eº_특기사항(조적.미장.방수.판넬.잡철)" xfId="433"/>
    <cellStyle name="¹éº_특기사항(조적.미장.방수.판넬.잡철)" xfId="434"/>
    <cellStyle name="¹eº_현장경비신청안박성남" xfId="435"/>
    <cellStyle name="¹éº_현장경비신청안박성남" xfId="436"/>
    <cellStyle name="¹eº_현장설명(가스설비)" xfId="437"/>
    <cellStyle name="¹éº_현장설명(가스설비)" xfId="438"/>
    <cellStyle name="¹eº_현장설명(기계설비)" xfId="439"/>
    <cellStyle name="¹éº_현장설명(기계설비)" xfId="440"/>
    <cellStyle name="¹eº_현장설명(내장판넬)" xfId="441"/>
    <cellStyle name="¹éº_현장설명(내장판넬)" xfId="442"/>
    <cellStyle name="¹eº_현장설명(바닥마감공사)" xfId="443"/>
    <cellStyle name="¹éº_현장설명(바닥마감공사)" xfId="444"/>
    <cellStyle name="¹eº_현장설명(부대토목)" xfId="445"/>
    <cellStyle name="¹éº_현장설명(부대토목)" xfId="446"/>
    <cellStyle name="¹eº_현장설명(준공청소)" xfId="447"/>
    <cellStyle name="¹éº_현장설명(준공청소)" xfId="448"/>
    <cellStyle name="¹eº_현장설명(특수창호공사)" xfId="449"/>
    <cellStyle name="¹éº_현장설명(특수창호공사)" xfId="450"/>
    <cellStyle name="¹eºÐA²_AIAIC°AuCoE² " xfId="451"/>
    <cellStyle name="2" xfId="452"/>
    <cellStyle name="²" xfId="453"/>
    <cellStyle name="2)" xfId="454"/>
    <cellStyle name="³?a" xfId="455"/>
    <cellStyle name="³¯â¥" xfId="456"/>
    <cellStyle name="60" xfId="457"/>
    <cellStyle name="A¨­￠￢￠O [0]_¨uc¨oA " xfId="458"/>
    <cellStyle name="A¨­￠￢￠O_¨uc¨oA " xfId="459"/>
    <cellStyle name="Ae" xfId="460"/>
    <cellStyle name="Åë" xfId="461"/>
    <cellStyle name="Ae_LFD부산실행예산(020219)건축" xfId="462"/>
    <cellStyle name="Åë_LFD부산실행예산(020219)건축" xfId="463"/>
    <cellStyle name="Ae_LFD부산실행예산(020219)건축_경서실행(견적실)공무팀" xfId="464"/>
    <cellStyle name="Åë_LFD부산실행예산(020219)건축_경서실행(견적실)공무팀" xfId="465"/>
    <cellStyle name="Ae_LFD부산실행예산(020219)건축_골조공사견적가분석-1" xfId="466"/>
    <cellStyle name="Åë_LFD부산실행예산(020219)건축_골조공사견적가분석-1" xfId="467"/>
    <cellStyle name="Ae_LFD부산실행예산(020219)건축_골조공사공내역(송부)" xfId="468"/>
    <cellStyle name="Åë_LFD부산실행예산(020219)건축_골조공사공내역(송부)" xfId="469"/>
    <cellStyle name="Ae_LFD부산실행예산(020219)건축_골조공사공내역(장)" xfId="470"/>
    <cellStyle name="Åë_LFD부산실행예산(020219)건축_골조공사공내역(장)" xfId="471"/>
    <cellStyle name="Ae_LFD부산실행예산(020219)건축_골조공사실행예산품의" xfId="472"/>
    <cellStyle name="Åë_LFD부산실행예산(020219)건축_골조공사실행예산품의" xfId="473"/>
    <cellStyle name="Ae_LFD부산실행예산(020219)건축_동명삼화견본주택 기본안" xfId="474"/>
    <cellStyle name="Åë_LFD부산실행예산(020219)건축_동명삼화견본주택 기본안" xfId="475"/>
    <cellStyle name="Ae_LFD부산실행예산(020219)건축_부산덕천2차실행예산(기초DATA)" xfId="476"/>
    <cellStyle name="Åë_LFD부산실행예산(020219)건축_부산덕천2차실행예산(기초DATA)" xfId="477"/>
    <cellStyle name="Ae_LFD부산실행예산(020219)건축_부산덕천2차실행예산(기초DATA건설조정)" xfId="478"/>
    <cellStyle name="Åë_LFD부산실행예산(020219)건축_부산덕천2차실행예산(기초DATA건설조정)" xfId="479"/>
    <cellStyle name="Ae_LFD부산실행예산(020219)건축_부산덕천2차실행예산(기초DATA건설조정)-3" xfId="480"/>
    <cellStyle name="Åë_LFD부산실행예산(020219)건축_부산덕천2차실행예산(기초DATA건설조정)-3" xfId="481"/>
    <cellStyle name="Ae_LFD부산실행예산(020219)건축_부산덕천2차실행예산(기초DATA승인용)" xfId="482"/>
    <cellStyle name="Åë_LFD부산실행예산(020219)건축_부산덕천2차실행예산(기초DATA승인용)" xfId="483"/>
    <cellStyle name="Ae_LFD부산실행예산(020219)건축_부산덕천2차실행예산(기초DATA현장협의후)" xfId="484"/>
    <cellStyle name="Åë_LFD부산실행예산(020219)건축_부산덕천2차실행예산(기초DATA현장협의후)" xfId="485"/>
    <cellStyle name="Ae_LFD부산실행예산(020219)건축_실행검토_부산덕천" xfId="486"/>
    <cellStyle name="Åë_LFD부산실행예산(020219)건축_실행검토_부산덕천" xfId="487"/>
    <cellStyle name="Ae_LFD부산실행예산(020219)건축_현설공내역서" xfId="488"/>
    <cellStyle name="Åë_LFD부산실행예산(020219)건축_현설공내역서" xfId="489"/>
    <cellStyle name="Ae_LFD부산실행예산(020219)건축_현장경비신청안박성남" xfId="490"/>
    <cellStyle name="Åë_LFD부산실행예산(020219)건축_현장경비신청안박성남" xfId="491"/>
    <cellStyle name="Ae_LFD부산실행예산(020305)건축" xfId="492"/>
    <cellStyle name="Åë_LFD부산실행예산(020305)건축" xfId="493"/>
    <cellStyle name="Ae_LFD부산실행예산(020305)건축_경서실행(견적실)공무팀" xfId="494"/>
    <cellStyle name="Åë_LFD부산실행예산(020305)건축_경서실행(견적실)공무팀" xfId="495"/>
    <cellStyle name="Ae_LFD부산실행예산(020305)건축_골조공사견적가분석-1" xfId="496"/>
    <cellStyle name="Åë_LFD부산실행예산(020305)건축_골조공사견적가분석-1" xfId="497"/>
    <cellStyle name="Ae_LFD부산실행예산(020305)건축_골조공사공내역(송부)" xfId="498"/>
    <cellStyle name="Åë_LFD부산실행예산(020305)건축_골조공사공내역(송부)" xfId="499"/>
    <cellStyle name="Ae_LFD부산실행예산(020305)건축_골조공사공내역(장)" xfId="500"/>
    <cellStyle name="Åë_LFD부산실행예산(020305)건축_골조공사공내역(장)" xfId="501"/>
    <cellStyle name="Ae_LFD부산실행예산(020305)건축_골조공사실행예산품의" xfId="502"/>
    <cellStyle name="Åë_LFD부산실행예산(020305)건축_골조공사실행예산품의" xfId="503"/>
    <cellStyle name="Ae_LFD부산실행예산(020305)건축_부산덕천2차실행예산(기초DATA)" xfId="504"/>
    <cellStyle name="Åë_LFD부산실행예산(020305)건축_부산덕천2차실행예산(기초DATA)" xfId="505"/>
    <cellStyle name="Ae_LFD부산실행예산(020305)건축_부산덕천2차실행예산(기초DATA건설조정)" xfId="506"/>
    <cellStyle name="Åë_LFD부산실행예산(020305)건축_부산덕천2차실행예산(기초DATA건설조정)" xfId="507"/>
    <cellStyle name="Ae_LFD부산실행예산(020305)건축_부산덕천2차실행예산(기초DATA건설조정)-3" xfId="508"/>
    <cellStyle name="Åë_LFD부산실행예산(020305)건축_부산덕천2차실행예산(기초DATA건설조정)-3" xfId="509"/>
    <cellStyle name="Ae_LFD부산실행예산(020305)건축_부산덕천2차실행예산(기초DATA승인용)" xfId="510"/>
    <cellStyle name="Åë_LFD부산실행예산(020305)건축_부산덕천2차실행예산(기초DATA승인용)" xfId="511"/>
    <cellStyle name="Ae_LFD부산실행예산(020305)건축_부산덕천2차실행예산(기초DATA현장협의후)" xfId="512"/>
    <cellStyle name="Åë_LFD부산실행예산(020305)건축_부산덕천2차실행예산(기초DATA현장협의후)" xfId="513"/>
    <cellStyle name="Ae_LFD실행예산(020110)2855" xfId="514"/>
    <cellStyle name="Åë_LFD실행예산(020110)2855" xfId="515"/>
    <cellStyle name="Ae_LFD실행예산(020110)2855_LFD부산실행예산(020319)건축" xfId="516"/>
    <cellStyle name="Åë_LFD실행예산(020110)2855_LFD부산실행예산(020319)건축" xfId="517"/>
    <cellStyle name="Ae_LFD실행예산(020110)2855_경서실행(견적실)공무팀" xfId="518"/>
    <cellStyle name="Åë_LFD실행예산(020110)2855_경서실행(견적실)공무팀" xfId="519"/>
    <cellStyle name="Ae_LFD실행예산(020110)2855_골조공사견적가분석-1" xfId="520"/>
    <cellStyle name="Åë_LFD실행예산(020110)2855_골조공사견적가분석-1" xfId="521"/>
    <cellStyle name="Ae_LFD실행예산(020110)2855_골조공사공내역(송부)" xfId="522"/>
    <cellStyle name="Åë_LFD실행예산(020110)2855_골조공사공내역(송부)" xfId="523"/>
    <cellStyle name="Ae_LFD실행예산(020110)2855_골조공사공내역(장)" xfId="524"/>
    <cellStyle name="Åë_LFD실행예산(020110)2855_골조공사공내역(장)" xfId="525"/>
    <cellStyle name="Ae_LFD실행예산(020110)2855_골조공사실행예산품의" xfId="526"/>
    <cellStyle name="Åë_LFD실행예산(020110)2855_골조공사실행예산품의" xfId="527"/>
    <cellStyle name="Ae_LFD실행예산(020110)2855_골조공사실행예산품의(현장송부)" xfId="528"/>
    <cellStyle name="Åë_LFD실행예산(020110)2855_골조공사실행예산품의(현장송부)" xfId="529"/>
    <cellStyle name="Ae_LFD실행예산(020110)2855_공사특수조건(공정별)" xfId="530"/>
    <cellStyle name="Åë_LFD실행예산(020110)2855_공사특수조건(공정별)" xfId="531"/>
    <cellStyle name="Ae_LFD실행예산(020110)2855_동명삼화견본주택 기본안" xfId="532"/>
    <cellStyle name="Åë_LFD실행예산(020110)2855_동명삼화견본주택 기본안" xfId="533"/>
    <cellStyle name="Ae_LFD실행예산(020110)2855_부산덕천2차실행예산(기초DATA)" xfId="534"/>
    <cellStyle name="Åë_LFD실행예산(020110)2855_부산덕천2차실행예산(기초DATA)" xfId="535"/>
    <cellStyle name="Ae_LFD실행예산(020110)2855_부산덕천2차실행예산(기초DATA건설조정)" xfId="536"/>
    <cellStyle name="Åë_LFD실행예산(020110)2855_부산덕천2차실행예산(기초DATA건설조정)" xfId="537"/>
    <cellStyle name="Ae_LFD실행예산(020110)2855_부산덕천2차실행예산(기초DATA건설조정)-3" xfId="538"/>
    <cellStyle name="Åë_LFD실행예산(020110)2855_부산덕천2차실행예산(기초DATA건설조정)-3" xfId="539"/>
    <cellStyle name="Ae_LFD실행예산(020110)2855_부산덕천2차실행예산(기초DATA승인용)" xfId="540"/>
    <cellStyle name="Åë_LFD실행예산(020110)2855_부산덕천2차실행예산(기초DATA승인용)" xfId="541"/>
    <cellStyle name="Ae_LFD실행예산(020110)2855_부산덕천2차실행예산(기초DATA현장협의후)" xfId="542"/>
    <cellStyle name="Åë_LFD실행예산(020110)2855_부산덕천2차실행예산(기초DATA현장협의후)" xfId="543"/>
    <cellStyle name="Ae_LFD실행예산(020110)2855_실행검토_부산덕천" xfId="544"/>
    <cellStyle name="Åë_LFD실행예산(020110)2855_실행검토_부산덕천" xfId="545"/>
    <cellStyle name="Ae_LFD실행예산(020110)2855_철거공사견적대비(울산옥동)" xfId="546"/>
    <cellStyle name="Åë_LFD실행예산(020110)2855_철거공사견적대비(울산옥동)" xfId="547"/>
    <cellStyle name="Ae_LFD실행예산(020110)2855_토공사" xfId="548"/>
    <cellStyle name="Åë_LFD실행예산(020110)2855_토공사" xfId="549"/>
    <cellStyle name="Ae_LFD실행예산(020110)2855_현설공내역서" xfId="550"/>
    <cellStyle name="Åë_LFD실행예산(020110)2855_현설공내역서" xfId="551"/>
    <cellStyle name="Ae_LFD실행예산(020110)2855_현장경비신청안박성남" xfId="552"/>
    <cellStyle name="Åë_LFD실행예산(020110)2855_현장경비신청안박성남" xfId="553"/>
    <cellStyle name="Ae_경서실행(견적실)공무팀" xfId="554"/>
    <cellStyle name="Åë_경서실행(견적실)공무팀" xfId="555"/>
    <cellStyle name="Ae_경서실행(견적실)공무팀_1" xfId="556"/>
    <cellStyle name="Åë_경서실행(견적실)공무팀_1" xfId="557"/>
    <cellStyle name="Ae_골조공사실행예산품의(현장송부)" xfId="558"/>
    <cellStyle name="Åë_골조공사실행예산품의(현장송부)" xfId="559"/>
    <cellStyle name="Ae_공사특수조건(공정별)" xfId="560"/>
    <cellStyle name="Åë_공사특수조건(공정별)" xfId="561"/>
    <cellStyle name="Ae_광주공장(대비1218)" xfId="562"/>
    <cellStyle name="Åë_광주공장(대비1218)" xfId="563"/>
    <cellStyle name="Ae_금속공사 현장설명서" xfId="564"/>
    <cellStyle name="Åë_금속공사 현장설명서" xfId="565"/>
    <cellStyle name="Ae_기계실행(LFD광주공장.현설용)" xfId="566"/>
    <cellStyle name="Åë_기계실행(LFD광주공장.현설용)" xfId="567"/>
    <cellStyle name="Ae_동명삼화견본주택 기본안" xfId="568"/>
    <cellStyle name="Åë_동명삼화견본주택 기본안" xfId="569"/>
    <cellStyle name="Ae_마곡보완" xfId="570"/>
    <cellStyle name="Åë_마곡보완" xfId="571"/>
    <cellStyle name="Ae_마곡보완_LFD부산실행예산(020219)건축" xfId="572"/>
    <cellStyle name="Åë_마곡보완_LFD부산실행예산(020219)건축" xfId="573"/>
    <cellStyle name="Ae_마곡보완_LFD부산실행예산(020219)건축_경서실행(견적실)공무팀" xfId="574"/>
    <cellStyle name="Åë_마곡보완_LFD부산실행예산(020219)건축_경서실행(견적실)공무팀" xfId="575"/>
    <cellStyle name="Ae_마곡보완_LFD부산실행예산(020219)건축_골조공사견적가분석-1" xfId="576"/>
    <cellStyle name="Åë_마곡보완_LFD부산실행예산(020219)건축_골조공사견적가분석-1" xfId="577"/>
    <cellStyle name="Ae_마곡보완_LFD부산실행예산(020219)건축_골조공사공내역(송부)" xfId="578"/>
    <cellStyle name="Åë_마곡보완_LFD부산실행예산(020219)건축_골조공사공내역(송부)" xfId="579"/>
    <cellStyle name="Ae_마곡보완_LFD부산실행예산(020219)건축_골조공사공내역(장)" xfId="580"/>
    <cellStyle name="Åë_마곡보완_LFD부산실행예산(020219)건축_골조공사공내역(장)" xfId="581"/>
    <cellStyle name="Ae_마곡보완_LFD부산실행예산(020219)건축_골조공사실행예산품의" xfId="582"/>
    <cellStyle name="Åë_마곡보완_LFD부산실행예산(020219)건축_골조공사실행예산품의" xfId="583"/>
    <cellStyle name="Ae_마곡보완_LFD부산실행예산(020219)건축_동명삼화견본주택 기본안" xfId="584"/>
    <cellStyle name="Åë_마곡보완_LFD부산실행예산(020219)건축_동명삼화견본주택 기본안" xfId="585"/>
    <cellStyle name="Ae_마곡보완_LFD부산실행예산(020219)건축_부산덕천2차실행예산(기초DATA)" xfId="586"/>
    <cellStyle name="Åë_마곡보완_LFD부산실행예산(020219)건축_부산덕천2차실행예산(기초DATA)" xfId="587"/>
    <cellStyle name="Ae_마곡보완_LFD부산실행예산(020219)건축_부산덕천2차실행예산(기초DATA건설조정)" xfId="588"/>
    <cellStyle name="Åë_마곡보완_LFD부산실행예산(020219)건축_부산덕천2차실행예산(기초DATA건설조정)" xfId="589"/>
    <cellStyle name="Ae_마곡보완_LFD부산실행예산(020219)건축_부산덕천2차실행예산(기초DATA건설조정)-3" xfId="590"/>
    <cellStyle name="Åë_마곡보완_LFD부산실행예산(020219)건축_부산덕천2차실행예산(기초DATA건설조정)-3" xfId="591"/>
    <cellStyle name="Ae_마곡보완_LFD부산실행예산(020219)건축_부산덕천2차실행예산(기초DATA승인용)" xfId="592"/>
    <cellStyle name="Åë_마곡보완_LFD부산실행예산(020219)건축_부산덕천2차실행예산(기초DATA승인용)" xfId="593"/>
    <cellStyle name="Ae_마곡보완_LFD부산실행예산(020219)건축_부산덕천2차실행예산(기초DATA현장협의후)" xfId="594"/>
    <cellStyle name="Åë_마곡보완_LFD부산실행예산(020219)건축_부산덕천2차실행예산(기초DATA현장협의후)" xfId="595"/>
    <cellStyle name="Ae_마곡보완_LFD부산실행예산(020219)건축_실행검토_부산덕천" xfId="596"/>
    <cellStyle name="Åë_마곡보완_LFD부산실행예산(020219)건축_실행검토_부산덕천" xfId="597"/>
    <cellStyle name="Ae_마곡보완_LFD부산실행예산(020219)건축_현설공내역서" xfId="598"/>
    <cellStyle name="Åë_마곡보완_LFD부산실행예산(020219)건축_현설공내역서" xfId="599"/>
    <cellStyle name="Ae_마곡보완_LFD부산실행예산(020219)건축_현장경비신청안박성남" xfId="600"/>
    <cellStyle name="Åë_마곡보완_LFD부산실행예산(020219)건축_현장경비신청안박성남" xfId="601"/>
    <cellStyle name="Ae_마곡보완_LFD부산실행예산(020305)건축" xfId="602"/>
    <cellStyle name="Åë_마곡보완_LFD부산실행예산(020305)건축" xfId="603"/>
    <cellStyle name="Ae_마곡보완_LFD부산실행예산(020305)건축_경서실행(견적실)공무팀" xfId="604"/>
    <cellStyle name="Åë_마곡보완_LFD부산실행예산(020305)건축_경서실행(견적실)공무팀" xfId="605"/>
    <cellStyle name="Ae_마곡보완_LFD부산실행예산(020305)건축_골조공사견적가분석-1" xfId="606"/>
    <cellStyle name="Åë_마곡보완_LFD부산실행예산(020305)건축_골조공사견적가분석-1" xfId="607"/>
    <cellStyle name="Ae_마곡보완_LFD부산실행예산(020305)건축_골조공사공내역(송부)" xfId="608"/>
    <cellStyle name="Åë_마곡보완_LFD부산실행예산(020305)건축_골조공사공내역(송부)" xfId="609"/>
    <cellStyle name="Ae_마곡보완_LFD부산실행예산(020305)건축_골조공사공내역(장)" xfId="610"/>
    <cellStyle name="Åë_마곡보완_LFD부산실행예산(020305)건축_골조공사공내역(장)" xfId="611"/>
    <cellStyle name="Ae_마곡보완_LFD부산실행예산(020305)건축_골조공사실행예산품의" xfId="612"/>
    <cellStyle name="Åë_마곡보완_LFD부산실행예산(020305)건축_골조공사실행예산품의" xfId="613"/>
    <cellStyle name="Ae_마곡보완_LFD부산실행예산(020305)건축_부산덕천2차실행예산(기초DATA)" xfId="614"/>
    <cellStyle name="Åë_마곡보완_LFD부산실행예산(020305)건축_부산덕천2차실행예산(기초DATA)" xfId="615"/>
    <cellStyle name="Ae_마곡보완_LFD부산실행예산(020305)건축_부산덕천2차실행예산(기초DATA건설조정)" xfId="616"/>
    <cellStyle name="Åë_마곡보완_LFD부산실행예산(020305)건축_부산덕천2차실행예산(기초DATA건설조정)" xfId="617"/>
    <cellStyle name="Ae_마곡보완_LFD부산실행예산(020305)건축_부산덕천2차실행예산(기초DATA건설조정)-3" xfId="618"/>
    <cellStyle name="Åë_마곡보완_LFD부산실행예산(020305)건축_부산덕천2차실행예산(기초DATA건설조정)-3" xfId="619"/>
    <cellStyle name="Ae_마곡보완_LFD부산실행예산(020305)건축_부산덕천2차실행예산(기초DATA승인용)" xfId="620"/>
    <cellStyle name="Åë_마곡보완_LFD부산실행예산(020305)건축_부산덕천2차실행예산(기초DATA승인용)" xfId="621"/>
    <cellStyle name="Ae_마곡보완_LFD부산실행예산(020305)건축_부산덕천2차실행예산(기초DATA현장협의후)" xfId="622"/>
    <cellStyle name="Åë_마곡보완_LFD부산실행예산(020305)건축_부산덕천2차실행예산(기초DATA현장협의후)" xfId="623"/>
    <cellStyle name="Ae_마곡보완_LFD실행예산(020110)2855" xfId="624"/>
    <cellStyle name="Åë_마곡보완_LFD실행예산(020110)2855" xfId="625"/>
    <cellStyle name="Ae_마곡보완_LFD실행예산(020110)2855_LFD부산실행예산(020319)건축" xfId="626"/>
    <cellStyle name="Åë_마곡보완_LFD실행예산(020110)2855_LFD부산실행예산(020319)건축" xfId="627"/>
    <cellStyle name="Ae_마곡보완_LFD실행예산(020110)2855_경서실행(견적실)공무팀" xfId="628"/>
    <cellStyle name="Åë_마곡보완_LFD실행예산(020110)2855_경서실행(견적실)공무팀" xfId="629"/>
    <cellStyle name="Ae_마곡보완_LFD실행예산(020110)2855_골조공사견적가분석-1" xfId="630"/>
    <cellStyle name="Åë_마곡보완_LFD실행예산(020110)2855_골조공사견적가분석-1" xfId="631"/>
    <cellStyle name="Ae_마곡보완_LFD실행예산(020110)2855_골조공사공내역(송부)" xfId="632"/>
    <cellStyle name="Åë_마곡보완_LFD실행예산(020110)2855_골조공사공내역(송부)" xfId="633"/>
    <cellStyle name="Ae_마곡보완_LFD실행예산(020110)2855_골조공사공내역(장)" xfId="634"/>
    <cellStyle name="Åë_마곡보완_LFD실행예산(020110)2855_골조공사공내역(장)" xfId="635"/>
    <cellStyle name="Ae_마곡보완_LFD실행예산(020110)2855_골조공사실행예산품의" xfId="636"/>
    <cellStyle name="Åë_마곡보완_LFD실행예산(020110)2855_골조공사실행예산품의" xfId="637"/>
    <cellStyle name="Ae_마곡보완_LFD실행예산(020110)2855_골조공사실행예산품의(현장송부)" xfId="638"/>
    <cellStyle name="Åë_마곡보완_LFD실행예산(020110)2855_골조공사실행예산품의(현장송부)" xfId="639"/>
    <cellStyle name="Ae_마곡보완_LFD실행예산(020110)2855_공사특수조건(공정별)" xfId="640"/>
    <cellStyle name="Åë_마곡보완_LFD실행예산(020110)2855_공사특수조건(공정별)" xfId="641"/>
    <cellStyle name="Ae_마곡보완_LFD실행예산(020110)2855_동명삼화견본주택 기본안" xfId="642"/>
    <cellStyle name="Åë_마곡보완_LFD실행예산(020110)2855_동명삼화견본주택 기본안" xfId="643"/>
    <cellStyle name="Ae_마곡보완_LFD실행예산(020110)2855_부산덕천2차실행예산(기초DATA)" xfId="644"/>
    <cellStyle name="Åë_마곡보완_LFD실행예산(020110)2855_부산덕천2차실행예산(기초DATA)" xfId="645"/>
    <cellStyle name="Ae_마곡보완_LFD실행예산(020110)2855_부산덕천2차실행예산(기초DATA건설조정)" xfId="646"/>
    <cellStyle name="Åë_마곡보완_LFD실행예산(020110)2855_부산덕천2차실행예산(기초DATA건설조정)" xfId="647"/>
    <cellStyle name="Ae_마곡보완_LFD실행예산(020110)2855_부산덕천2차실행예산(기초DATA건설조정)-3" xfId="648"/>
    <cellStyle name="Åë_마곡보완_LFD실행예산(020110)2855_부산덕천2차실행예산(기초DATA건설조정)-3" xfId="649"/>
    <cellStyle name="Ae_마곡보완_LFD실행예산(020110)2855_부산덕천2차실행예산(기초DATA승인용)" xfId="650"/>
    <cellStyle name="Åë_마곡보완_LFD실행예산(020110)2855_부산덕천2차실행예산(기초DATA승인용)" xfId="651"/>
    <cellStyle name="Ae_마곡보완_LFD실행예산(020110)2855_부산덕천2차실행예산(기초DATA현장협의후)" xfId="652"/>
    <cellStyle name="Åë_마곡보완_LFD실행예산(020110)2855_부산덕천2차실행예산(기초DATA현장협의후)" xfId="653"/>
    <cellStyle name="Ae_마곡보완_LFD실행예산(020110)2855_실행검토_부산덕천" xfId="654"/>
    <cellStyle name="Åë_마곡보완_LFD실행예산(020110)2855_실행검토_부산덕천" xfId="655"/>
    <cellStyle name="Ae_마곡보완_LFD실행예산(020110)2855_철거공사견적대비(울산옥동)" xfId="656"/>
    <cellStyle name="Åë_마곡보완_LFD실행예산(020110)2855_철거공사견적대비(울산옥동)" xfId="657"/>
    <cellStyle name="Ae_마곡보완_LFD실행예산(020110)2855_토공사" xfId="658"/>
    <cellStyle name="Åë_마곡보완_LFD실행예산(020110)2855_토공사" xfId="659"/>
    <cellStyle name="Ae_마곡보완_LFD실행예산(020110)2855_현설공내역서" xfId="660"/>
    <cellStyle name="Åë_마곡보완_LFD실행예산(020110)2855_현설공내역서" xfId="661"/>
    <cellStyle name="Ae_마곡보완_LFD실행예산(020110)2855_현장경비신청안박성남" xfId="662"/>
    <cellStyle name="Åë_마곡보완_LFD실행예산(020110)2855_현장경비신청안박성남" xfId="663"/>
    <cellStyle name="Ae_마곡보완_경서실행(견적실)공무팀" xfId="664"/>
    <cellStyle name="Åë_마곡보완_경서실행(견적실)공무팀" xfId="665"/>
    <cellStyle name="Ae_마곡보완_경서실행(견적실)공무팀_1" xfId="666"/>
    <cellStyle name="Åë_마곡보완_경서실행(견적실)공무팀_1" xfId="667"/>
    <cellStyle name="Ae_마곡보완_골조공사실행예산품의(현장송부)" xfId="668"/>
    <cellStyle name="Åë_마곡보완_골조공사실행예산품의(현장송부)" xfId="669"/>
    <cellStyle name="Ae_마곡보완_공사특수조건(공정별)" xfId="670"/>
    <cellStyle name="Åë_마곡보완_공사특수조건(공정별)" xfId="671"/>
    <cellStyle name="Ae_마곡보완_광주공장(대비1218)" xfId="672"/>
    <cellStyle name="Åë_마곡보완_광주공장(대비1218)" xfId="673"/>
    <cellStyle name="Ae_마곡보완_금속공사 현장설명서" xfId="674"/>
    <cellStyle name="Åë_마곡보완_금속공사 현장설명서" xfId="675"/>
    <cellStyle name="Ae_마곡보완_기계실행(LFD광주공장.현설용)" xfId="676"/>
    <cellStyle name="Åë_마곡보완_기계실행(LFD광주공장.현설용)" xfId="677"/>
    <cellStyle name="Ae_마곡보완_동명삼화견본주택 기본안" xfId="678"/>
    <cellStyle name="Åë_마곡보완_동명삼화견본주택 기본안" xfId="679"/>
    <cellStyle name="Ae_마곡보완_방수공사 현장설명서" xfId="680"/>
    <cellStyle name="Åë_마곡보완_방수공사 현장설명서" xfId="681"/>
    <cellStyle name="Ae_마곡보완_부산덕천동롯데아파트(환경ENG)" xfId="682"/>
    <cellStyle name="Åë_마곡보완_부산덕천동롯데아파트(환경ENG)" xfId="683"/>
    <cellStyle name="Ae_마곡보완_부산덕천동아파트(세경엔지니어링)" xfId="684"/>
    <cellStyle name="Åë_마곡보완_부산덕천동아파트(세경엔지니어링)" xfId="685"/>
    <cellStyle name="Ae_마곡보완_실행검토_부산덕천" xfId="686"/>
    <cellStyle name="Åë_마곡보완_실행검토_부산덕천" xfId="687"/>
    <cellStyle name="Ae_마곡보완_조적공사 현장설명서" xfId="688"/>
    <cellStyle name="Åë_마곡보완_조적공사 현장설명서" xfId="689"/>
    <cellStyle name="Ae_마곡보완_철거공사견적대비(울산옥동)" xfId="690"/>
    <cellStyle name="Åë_마곡보완_철거공사견적대비(울산옥동)" xfId="691"/>
    <cellStyle name="Ae_마곡보완_토공사" xfId="692"/>
    <cellStyle name="Åë_마곡보완_토공사" xfId="693"/>
    <cellStyle name="Ae_마곡보완_특기사항(조적(1).미장.방수.EL)-1021" xfId="694"/>
    <cellStyle name="Åë_마곡보완_특기사항(조적(1).미장.방수.EL)-1021" xfId="695"/>
    <cellStyle name="Ae_마곡보완_특기사항(조적.미장.방수.판넬.잡철)" xfId="696"/>
    <cellStyle name="Åë_마곡보완_특기사항(조적.미장.방수.판넬.잡철)" xfId="697"/>
    <cellStyle name="Ae_마곡보완_현장경비신청안박성남" xfId="698"/>
    <cellStyle name="Åë_마곡보완_현장경비신청안박성남" xfId="699"/>
    <cellStyle name="Ae_마곡보완_현장설명(가스설비)" xfId="700"/>
    <cellStyle name="Åë_마곡보완_현장설명(가스설비)" xfId="701"/>
    <cellStyle name="Ae_마곡보완_현장설명(기계설비)" xfId="702"/>
    <cellStyle name="Åë_마곡보완_현장설명(기계설비)" xfId="703"/>
    <cellStyle name="Ae_마곡보완_현장설명(내장판넬)" xfId="704"/>
    <cellStyle name="Åë_마곡보완_현장설명(내장판넬)" xfId="705"/>
    <cellStyle name="Ae_마곡보완_현장설명(바닥마감공사)" xfId="706"/>
    <cellStyle name="Åë_마곡보완_현장설명(바닥마감공사)" xfId="707"/>
    <cellStyle name="Ae_마곡보완_현장설명(부대토목)" xfId="708"/>
    <cellStyle name="Åë_마곡보완_현장설명(부대토목)" xfId="709"/>
    <cellStyle name="Ae_마곡보완_현장설명(준공청소)" xfId="710"/>
    <cellStyle name="Åë_마곡보완_현장설명(준공청소)" xfId="711"/>
    <cellStyle name="Ae_마곡보완_현장설명(특수창호공사)" xfId="712"/>
    <cellStyle name="Åë_마곡보완_현장설명(특수창호공사)" xfId="713"/>
    <cellStyle name="Ae_방수공사 현장설명서" xfId="714"/>
    <cellStyle name="Åë_방수공사 현장설명서" xfId="715"/>
    <cellStyle name="Ae_부산덕천동롯데아파트(환경ENG)" xfId="716"/>
    <cellStyle name="Åë_부산덕천동롯데아파트(환경ENG)" xfId="717"/>
    <cellStyle name="Ae_부산덕천동아파트(세경엔지니어링)" xfId="718"/>
    <cellStyle name="Åë_부산덕천동아파트(세경엔지니어링)" xfId="719"/>
    <cellStyle name="Ae_실행검토_부산덕천" xfId="720"/>
    <cellStyle name="Åë_실행검토_부산덕천" xfId="721"/>
    <cellStyle name="Ae_조적공사 현장설명서" xfId="722"/>
    <cellStyle name="Åë_조적공사 현장설명서" xfId="723"/>
    <cellStyle name="Ae_철거공사견적대비(울산옥동)" xfId="724"/>
    <cellStyle name="Åë_철거공사견적대비(울산옥동)" xfId="725"/>
    <cellStyle name="Ae_토공사" xfId="726"/>
    <cellStyle name="Åë_토공사" xfId="727"/>
    <cellStyle name="Ae_특기사항(조적(1).미장.방수.EL)-1021" xfId="728"/>
    <cellStyle name="Åë_특기사항(조적(1).미장.방수.EL)-1021" xfId="729"/>
    <cellStyle name="Ae_특기사항(조적.미장.방수.판넬.잡철)" xfId="730"/>
    <cellStyle name="Åë_특기사항(조적.미장.방수.판넬.잡철)" xfId="731"/>
    <cellStyle name="Ae_현장경비신청안박성남" xfId="732"/>
    <cellStyle name="Åë_현장경비신청안박성남" xfId="733"/>
    <cellStyle name="Ae_현장설명(가스설비)" xfId="734"/>
    <cellStyle name="Åë_현장설명(가스설비)" xfId="735"/>
    <cellStyle name="Ae_현장설명(기계설비)" xfId="736"/>
    <cellStyle name="Åë_현장설명(기계설비)" xfId="737"/>
    <cellStyle name="Ae_현장설명(내장판넬)" xfId="738"/>
    <cellStyle name="Åë_현장설명(내장판넬)" xfId="739"/>
    <cellStyle name="Ae_현장설명(바닥마감공사)" xfId="740"/>
    <cellStyle name="Åë_현장설명(바닥마감공사)" xfId="741"/>
    <cellStyle name="Ae_현장설명(부대토목)" xfId="742"/>
    <cellStyle name="Åë_현장설명(부대토목)" xfId="743"/>
    <cellStyle name="Ae_현장설명(준공청소)" xfId="744"/>
    <cellStyle name="Åë_현장설명(준공청소)" xfId="745"/>
    <cellStyle name="Ae_현장설명(특수창호공사)" xfId="746"/>
    <cellStyle name="Åë_현장설명(특수창호공사)" xfId="747"/>
    <cellStyle name="Aee­ " xfId="748"/>
    <cellStyle name="Aee­ [" xfId="749"/>
    <cellStyle name="Åëè­ [" xfId="750"/>
    <cellStyle name="Aee­ [_LFD부산실행예산(020219)건축" xfId="751"/>
    <cellStyle name="Åëè­ [_LFD부산실행예산(020219)건축" xfId="752"/>
    <cellStyle name="Aee­ [_LFD부산실행예산(020219)건축_경서실행(견적실)공무팀" xfId="753"/>
    <cellStyle name="Åëè­ [_LFD부산실행예산(020219)건축_경서실행(견적실)공무팀" xfId="754"/>
    <cellStyle name="Aee­ [_LFD부산실행예산(020219)건축_골조공사견적가분석-1" xfId="755"/>
    <cellStyle name="Åëè­ [_LFD부산실행예산(020219)건축_골조공사견적가분석-1" xfId="756"/>
    <cellStyle name="Aee­ [_LFD부산실행예산(020219)건축_골조공사공내역(송부)" xfId="757"/>
    <cellStyle name="Åëè­ [_LFD부산실행예산(020219)건축_골조공사공내역(송부)" xfId="758"/>
    <cellStyle name="Aee­ [_LFD부산실행예산(020219)건축_골조공사공내역(장)" xfId="759"/>
    <cellStyle name="Åëè­ [_LFD부산실행예산(020219)건축_골조공사공내역(장)" xfId="760"/>
    <cellStyle name="Aee­ [_LFD부산실행예산(020219)건축_골조공사실행예산품의" xfId="761"/>
    <cellStyle name="Åëè­ [_LFD부산실행예산(020219)건축_골조공사실행예산품의" xfId="762"/>
    <cellStyle name="Aee­ [_LFD부산실행예산(020219)건축_동명삼화견본주택 기본안" xfId="763"/>
    <cellStyle name="Åëè­ [_LFD부산실행예산(020219)건축_동명삼화견본주택 기본안" xfId="764"/>
    <cellStyle name="Aee­ [_LFD부산실행예산(020219)건축_부산덕천2차실행예산(기초DATA)" xfId="765"/>
    <cellStyle name="Åëè­ [_LFD부산실행예산(020219)건축_부산덕천2차실행예산(기초DATA)" xfId="766"/>
    <cellStyle name="Aee­ [_LFD부산실행예산(020219)건축_부산덕천2차실행예산(기초DATA건설조정)" xfId="767"/>
    <cellStyle name="Åëè­ [_LFD부산실행예산(020219)건축_부산덕천2차실행예산(기초DATA건설조정)" xfId="768"/>
    <cellStyle name="Aee­ [_LFD부산실행예산(020219)건축_부산덕천2차실행예산(기초DATA건설조정)-3" xfId="769"/>
    <cellStyle name="Åëè­ [_LFD부산실행예산(020219)건축_부산덕천2차실행예산(기초DATA건설조정)-3" xfId="770"/>
    <cellStyle name="Aee­ [_LFD부산실행예산(020219)건축_부산덕천2차실행예산(기초DATA승인용)" xfId="771"/>
    <cellStyle name="Åëè­ [_LFD부산실행예산(020219)건축_부산덕천2차실행예산(기초DATA승인용)" xfId="772"/>
    <cellStyle name="Aee­ [_LFD부산실행예산(020219)건축_부산덕천2차실행예산(기초DATA현장협의후)" xfId="773"/>
    <cellStyle name="Åëè­ [_LFD부산실행예산(020219)건축_부산덕천2차실행예산(기초DATA현장협의후)" xfId="774"/>
    <cellStyle name="Aee­ [_LFD부산실행예산(020219)건축_실행검토_부산덕천" xfId="775"/>
    <cellStyle name="Åëè­ [_LFD부산실행예산(020219)건축_실행검토_부산덕천" xfId="776"/>
    <cellStyle name="Aee­ [_LFD부산실행예산(020219)건축_현설공내역서" xfId="777"/>
    <cellStyle name="Åëè­ [_LFD부산실행예산(020219)건축_현설공내역서" xfId="778"/>
    <cellStyle name="Aee­ [_LFD부산실행예산(020219)건축_현장경비신청안박성남" xfId="779"/>
    <cellStyle name="Åëè­ [_LFD부산실행예산(020219)건축_현장경비신청안박성남" xfId="780"/>
    <cellStyle name="Aee­ [_LFD부산실행예산(020305)건축" xfId="781"/>
    <cellStyle name="Åëè­ [_LFD부산실행예산(020305)건축" xfId="782"/>
    <cellStyle name="Aee­ [_LFD부산실행예산(020305)건축_경서실행(견적실)공무팀" xfId="783"/>
    <cellStyle name="Åëè­ [_LFD부산실행예산(020305)건축_경서실행(견적실)공무팀" xfId="784"/>
    <cellStyle name="Aee­ [_LFD부산실행예산(020305)건축_골조공사견적가분석-1" xfId="785"/>
    <cellStyle name="Åëè­ [_LFD부산실행예산(020305)건축_골조공사견적가분석-1" xfId="786"/>
    <cellStyle name="Aee­ [_LFD부산실행예산(020305)건축_골조공사공내역(송부)" xfId="787"/>
    <cellStyle name="Åëè­ [_LFD부산실행예산(020305)건축_골조공사공내역(송부)" xfId="788"/>
    <cellStyle name="Aee­ [_LFD부산실행예산(020305)건축_골조공사공내역(장)" xfId="789"/>
    <cellStyle name="Åëè­ [_LFD부산실행예산(020305)건축_골조공사공내역(장)" xfId="790"/>
    <cellStyle name="Aee­ [_LFD부산실행예산(020305)건축_골조공사실행예산품의" xfId="791"/>
    <cellStyle name="Åëè­ [_LFD부산실행예산(020305)건축_골조공사실행예산품의" xfId="792"/>
    <cellStyle name="Aee­ [_LFD부산실행예산(020305)건축_부산덕천2차실행예산(기초DATA)" xfId="793"/>
    <cellStyle name="Åëè­ [_LFD부산실행예산(020305)건축_부산덕천2차실행예산(기초DATA)" xfId="794"/>
    <cellStyle name="Aee­ [_LFD부산실행예산(020305)건축_부산덕천2차실행예산(기초DATA건설조정)" xfId="795"/>
    <cellStyle name="Åëè­ [_LFD부산실행예산(020305)건축_부산덕천2차실행예산(기초DATA건설조정)" xfId="796"/>
    <cellStyle name="Aee­ [_LFD부산실행예산(020305)건축_부산덕천2차실행예산(기초DATA건설조정)-3" xfId="797"/>
    <cellStyle name="Åëè­ [_LFD부산실행예산(020305)건축_부산덕천2차실행예산(기초DATA건설조정)-3" xfId="798"/>
    <cellStyle name="Aee­ [_LFD부산실행예산(020305)건축_부산덕천2차실행예산(기초DATA승인용)" xfId="799"/>
    <cellStyle name="Åëè­ [_LFD부산실행예산(020305)건축_부산덕천2차실행예산(기초DATA승인용)" xfId="800"/>
    <cellStyle name="Aee­ [_LFD부산실행예산(020305)건축_부산덕천2차실행예산(기초DATA현장협의후)" xfId="801"/>
    <cellStyle name="Åëè­ [_LFD부산실행예산(020305)건축_부산덕천2차실행예산(기초DATA현장협의후)" xfId="802"/>
    <cellStyle name="Aee­ [_LFD실행예산(020110)2855" xfId="803"/>
    <cellStyle name="Åëè­ [_LFD실행예산(020110)2855" xfId="804"/>
    <cellStyle name="Aee­ [_LFD실행예산(020110)2855_LFD부산실행예산(020319)건축" xfId="805"/>
    <cellStyle name="Åëè­ [_LFD실행예산(020110)2855_LFD부산실행예산(020319)건축" xfId="806"/>
    <cellStyle name="Aee­ [_LFD실행예산(020110)2855_경서실행(견적실)공무팀" xfId="807"/>
    <cellStyle name="Åëè­ [_LFD실행예산(020110)2855_경서실행(견적실)공무팀" xfId="808"/>
    <cellStyle name="Aee­ [_LFD실행예산(020110)2855_골조공사견적가분석-1" xfId="809"/>
    <cellStyle name="Åëè­ [_LFD실행예산(020110)2855_골조공사견적가분석-1" xfId="810"/>
    <cellStyle name="Aee­ [_LFD실행예산(020110)2855_골조공사공내역(송부)" xfId="811"/>
    <cellStyle name="Åëè­ [_LFD실행예산(020110)2855_골조공사공내역(송부)" xfId="812"/>
    <cellStyle name="Aee­ [_LFD실행예산(020110)2855_골조공사공내역(장)" xfId="813"/>
    <cellStyle name="Åëè­ [_LFD실행예산(020110)2855_골조공사공내역(장)" xfId="814"/>
    <cellStyle name="Aee­ [_LFD실행예산(020110)2855_골조공사실행예산품의" xfId="815"/>
    <cellStyle name="Åëè­ [_LFD실행예산(020110)2855_골조공사실행예산품의" xfId="816"/>
    <cellStyle name="Aee­ [_LFD실행예산(020110)2855_골조공사실행예산품의(현장송부)" xfId="817"/>
    <cellStyle name="Åëè­ [_LFD실행예산(020110)2855_골조공사실행예산품의(현장송부)" xfId="818"/>
    <cellStyle name="Aee­ [_LFD실행예산(020110)2855_공사특수조건(공정별)" xfId="819"/>
    <cellStyle name="Åëè­ [_LFD실행예산(020110)2855_공사특수조건(공정별)" xfId="820"/>
    <cellStyle name="Aee­ [_LFD실행예산(020110)2855_동명삼화견본주택 기본안" xfId="821"/>
    <cellStyle name="Åëè­ [_LFD실행예산(020110)2855_동명삼화견본주택 기본안" xfId="822"/>
    <cellStyle name="Aee­ [_LFD실행예산(020110)2855_부산덕천2차실행예산(기초DATA)" xfId="823"/>
    <cellStyle name="Åëè­ [_LFD실행예산(020110)2855_부산덕천2차실행예산(기초DATA)" xfId="824"/>
    <cellStyle name="Aee­ [_LFD실행예산(020110)2855_부산덕천2차실행예산(기초DATA건설조정)" xfId="825"/>
    <cellStyle name="Åëè­ [_LFD실행예산(020110)2855_부산덕천2차실행예산(기초DATA건설조정)" xfId="826"/>
    <cellStyle name="Aee­ [_LFD실행예산(020110)2855_부산덕천2차실행예산(기초DATA건설조정)-3" xfId="827"/>
    <cellStyle name="Åëè­ [_LFD실행예산(020110)2855_부산덕천2차실행예산(기초DATA건설조정)-3" xfId="828"/>
    <cellStyle name="Aee­ [_LFD실행예산(020110)2855_부산덕천2차실행예산(기초DATA승인용)" xfId="829"/>
    <cellStyle name="Åëè­ [_LFD실행예산(020110)2855_부산덕천2차실행예산(기초DATA승인용)" xfId="830"/>
    <cellStyle name="Aee­ [_LFD실행예산(020110)2855_부산덕천2차실행예산(기초DATA현장협의후)" xfId="831"/>
    <cellStyle name="Åëè­ [_LFD실행예산(020110)2855_부산덕천2차실행예산(기초DATA현장협의후)" xfId="832"/>
    <cellStyle name="Aee­ [_LFD실행예산(020110)2855_실행검토_부산덕천" xfId="833"/>
    <cellStyle name="Åëè­ [_LFD실행예산(020110)2855_실행검토_부산덕천" xfId="834"/>
    <cellStyle name="Aee­ [_LFD실행예산(020110)2855_철거공사견적대비(울산옥동)" xfId="835"/>
    <cellStyle name="Åëè­ [_LFD실행예산(020110)2855_철거공사견적대비(울산옥동)" xfId="836"/>
    <cellStyle name="Aee­ [_LFD실행예산(020110)2855_토공사" xfId="837"/>
    <cellStyle name="Åëè­ [_LFD실행예산(020110)2855_토공사" xfId="838"/>
    <cellStyle name="Aee­ [_LFD실행예산(020110)2855_현설공내역서" xfId="839"/>
    <cellStyle name="Åëè­ [_LFD실행예산(020110)2855_현설공내역서" xfId="840"/>
    <cellStyle name="Aee­ [_LFD실행예산(020110)2855_현장경비신청안박성남" xfId="841"/>
    <cellStyle name="Åëè­ [_LFD실행예산(020110)2855_현장경비신청안박성남" xfId="842"/>
    <cellStyle name="Aee­ [_경서실행(견적실)공무팀" xfId="843"/>
    <cellStyle name="Åëè­ [_경서실행(견적실)공무팀" xfId="844"/>
    <cellStyle name="Aee­ [_경서실행(견적실)공무팀_1" xfId="845"/>
    <cellStyle name="Åëè­ [_경서실행(견적실)공무팀_1" xfId="846"/>
    <cellStyle name="Aee­ [_골조공사실행예산품의(현장송부)" xfId="847"/>
    <cellStyle name="Åëè­ [_골조공사실행예산품의(현장송부)" xfId="848"/>
    <cellStyle name="Aee­ [_공사특수조건(공정별)" xfId="849"/>
    <cellStyle name="Åëè­ [_공사특수조건(공정별)" xfId="850"/>
    <cellStyle name="Aee­ [_광주공장(대비1218)" xfId="851"/>
    <cellStyle name="Åëè­ [_광주공장(대비1218)" xfId="852"/>
    <cellStyle name="Aee­ [_금속공사 현장설명서" xfId="853"/>
    <cellStyle name="Åëè­ [_금속공사 현장설명서" xfId="854"/>
    <cellStyle name="Aee­ [_기계실행(LFD광주공장.현설용)" xfId="855"/>
    <cellStyle name="Åëè­ [_기계실행(LFD광주공장.현설용)" xfId="856"/>
    <cellStyle name="Aee­ [_동명삼화견본주택 기본안" xfId="857"/>
    <cellStyle name="Åëè­ [_동명삼화견본주택 기본안" xfId="858"/>
    <cellStyle name="Aee­ [_마곡보완" xfId="859"/>
    <cellStyle name="Åëè­ [_마곡보완" xfId="860"/>
    <cellStyle name="Aee­ [_마곡보완_LFD부산실행예산(020219)건축" xfId="861"/>
    <cellStyle name="Åëè­ [_마곡보완_LFD부산실행예산(020219)건축" xfId="862"/>
    <cellStyle name="Aee­ [_마곡보완_LFD부산실행예산(020219)건축_경서실행(견적실)공무팀" xfId="863"/>
    <cellStyle name="Åëè­ [_마곡보완_LFD부산실행예산(020219)건축_경서실행(견적실)공무팀" xfId="864"/>
    <cellStyle name="Aee­ [_마곡보완_LFD부산실행예산(020219)건축_골조공사견적가분석-1" xfId="865"/>
    <cellStyle name="Åëè­ [_마곡보완_LFD부산실행예산(020219)건축_골조공사견적가분석-1" xfId="866"/>
    <cellStyle name="Aee­ [_마곡보완_LFD부산실행예산(020219)건축_골조공사공내역(송부)" xfId="867"/>
    <cellStyle name="Åëè­ [_마곡보완_LFD부산실행예산(020219)건축_골조공사공내역(송부)" xfId="868"/>
    <cellStyle name="Aee­ [_마곡보완_LFD부산실행예산(020219)건축_골조공사공내역(장)" xfId="869"/>
    <cellStyle name="Åëè­ [_마곡보완_LFD부산실행예산(020219)건축_골조공사공내역(장)" xfId="870"/>
    <cellStyle name="Aee­ [_마곡보완_LFD부산실행예산(020219)건축_골조공사실행예산품의" xfId="871"/>
    <cellStyle name="Åëè­ [_마곡보완_LFD부산실행예산(020219)건축_골조공사실행예산품의" xfId="872"/>
    <cellStyle name="Aee­ [_마곡보완_LFD부산실행예산(020219)건축_동명삼화견본주택 기본안" xfId="873"/>
    <cellStyle name="Åëè­ [_마곡보완_LFD부산실행예산(020219)건축_동명삼화견본주택 기본안" xfId="874"/>
    <cellStyle name="Aee­ [_마곡보완_LFD부산실행예산(020219)건축_부산덕천2차실행예산(기초DATA)" xfId="875"/>
    <cellStyle name="Åëè­ [_마곡보완_LFD부산실행예산(020219)건축_부산덕천2차실행예산(기초DATA)" xfId="876"/>
    <cellStyle name="Aee­ [_마곡보완_LFD부산실행예산(020219)건축_부산덕천2차실행예산(기초DATA건설조정)" xfId="877"/>
    <cellStyle name="Åëè­ [_마곡보완_LFD부산실행예산(020219)건축_부산덕천2차실행예산(기초DATA건설조정)" xfId="878"/>
    <cellStyle name="Aee­ [_마곡보완_LFD부산실행예산(020219)건축_부산덕천2차실행예산(기초DATA건설조정)-3" xfId="879"/>
    <cellStyle name="Åëè­ [_마곡보완_LFD부산실행예산(020219)건축_부산덕천2차실행예산(기초DATA건설조정)-3" xfId="880"/>
    <cellStyle name="Aee­ [_마곡보완_LFD부산실행예산(020219)건축_부산덕천2차실행예산(기초DATA승인용)" xfId="881"/>
    <cellStyle name="Åëè­ [_마곡보완_LFD부산실행예산(020219)건축_부산덕천2차실행예산(기초DATA승인용)" xfId="882"/>
    <cellStyle name="Aee­ [_마곡보완_LFD부산실행예산(020219)건축_부산덕천2차실행예산(기초DATA현장협의후)" xfId="883"/>
    <cellStyle name="Åëè­ [_마곡보완_LFD부산실행예산(020219)건축_부산덕천2차실행예산(기초DATA현장협의후)" xfId="884"/>
    <cellStyle name="Aee­ [_마곡보완_LFD부산실행예산(020219)건축_실행검토_부산덕천" xfId="885"/>
    <cellStyle name="Åëè­ [_마곡보완_LFD부산실행예산(020219)건축_실행검토_부산덕천" xfId="886"/>
    <cellStyle name="Aee­ [_마곡보완_LFD부산실행예산(020219)건축_현설공내역서" xfId="887"/>
    <cellStyle name="Åëè­ [_마곡보완_LFD부산실행예산(020219)건축_현설공내역서" xfId="888"/>
    <cellStyle name="Aee­ [_마곡보완_LFD부산실행예산(020219)건축_현장경비신청안박성남" xfId="889"/>
    <cellStyle name="Åëè­ [_마곡보완_LFD부산실행예산(020219)건축_현장경비신청안박성남" xfId="890"/>
    <cellStyle name="Aee­ [_마곡보완_LFD부산실행예산(020305)건축" xfId="891"/>
    <cellStyle name="Åëè­ [_마곡보완_LFD부산실행예산(020305)건축" xfId="892"/>
    <cellStyle name="Aee­ [_마곡보완_LFD부산실행예산(020305)건축_경서실행(견적실)공무팀" xfId="893"/>
    <cellStyle name="Åëè­ [_마곡보완_LFD부산실행예산(020305)건축_경서실행(견적실)공무팀" xfId="894"/>
    <cellStyle name="Aee­ [_마곡보완_LFD부산실행예산(020305)건축_골조공사견적가분석-1" xfId="895"/>
    <cellStyle name="Åëè­ [_마곡보완_LFD부산실행예산(020305)건축_골조공사견적가분석-1" xfId="896"/>
    <cellStyle name="Aee­ [_마곡보완_LFD부산실행예산(020305)건축_골조공사공내역(송부)" xfId="897"/>
    <cellStyle name="Åëè­ [_마곡보완_LFD부산실행예산(020305)건축_골조공사공내역(송부)" xfId="898"/>
    <cellStyle name="Aee­ [_마곡보완_LFD부산실행예산(020305)건축_골조공사공내역(장)" xfId="899"/>
    <cellStyle name="Åëè­ [_마곡보완_LFD부산실행예산(020305)건축_골조공사공내역(장)" xfId="900"/>
    <cellStyle name="Aee­ [_마곡보완_LFD부산실행예산(020305)건축_골조공사실행예산품의" xfId="901"/>
    <cellStyle name="Åëè­ [_마곡보완_LFD부산실행예산(020305)건축_골조공사실행예산품의" xfId="902"/>
    <cellStyle name="Aee­ [_마곡보완_LFD부산실행예산(020305)건축_부산덕천2차실행예산(기초DATA)" xfId="903"/>
    <cellStyle name="Åëè­ [_마곡보완_LFD부산실행예산(020305)건축_부산덕천2차실행예산(기초DATA)" xfId="904"/>
    <cellStyle name="Aee­ [_마곡보완_LFD부산실행예산(020305)건축_부산덕천2차실행예산(기초DATA건설조정)" xfId="905"/>
    <cellStyle name="Åëè­ [_마곡보완_LFD부산실행예산(020305)건축_부산덕천2차실행예산(기초DATA건설조정)" xfId="906"/>
    <cellStyle name="Aee­ [_마곡보완_LFD부산실행예산(020305)건축_부산덕천2차실행예산(기초DATA건설조정)-3" xfId="907"/>
    <cellStyle name="Åëè­ [_마곡보완_LFD부산실행예산(020305)건축_부산덕천2차실행예산(기초DATA건설조정)-3" xfId="908"/>
    <cellStyle name="Aee­ [_마곡보완_LFD부산실행예산(020305)건축_부산덕천2차실행예산(기초DATA승인용)" xfId="909"/>
    <cellStyle name="Åëè­ [_마곡보완_LFD부산실행예산(020305)건축_부산덕천2차실행예산(기초DATA승인용)" xfId="910"/>
    <cellStyle name="Aee­ [_마곡보완_LFD부산실행예산(020305)건축_부산덕천2차실행예산(기초DATA현장협의후)" xfId="911"/>
    <cellStyle name="Åëè­ [_마곡보완_LFD부산실행예산(020305)건축_부산덕천2차실행예산(기초DATA현장협의후)" xfId="912"/>
    <cellStyle name="Aee­ [_마곡보완_LFD실행예산(020110)2855" xfId="913"/>
    <cellStyle name="Åëè­ [_마곡보완_LFD실행예산(020110)2855" xfId="914"/>
    <cellStyle name="Aee­ [_마곡보완_LFD실행예산(020110)2855_LFD부산실행예산(020319)건축" xfId="915"/>
    <cellStyle name="Åëè­ [_마곡보완_LFD실행예산(020110)2855_LFD부산실행예산(020319)건축" xfId="916"/>
    <cellStyle name="Aee­ [_마곡보완_LFD실행예산(020110)2855_경서실행(견적실)공무팀" xfId="917"/>
    <cellStyle name="Åëè­ [_마곡보완_LFD실행예산(020110)2855_경서실행(견적실)공무팀" xfId="918"/>
    <cellStyle name="Aee­ [_마곡보완_LFD실행예산(020110)2855_골조공사견적가분석-1" xfId="919"/>
    <cellStyle name="Åëè­ [_마곡보완_LFD실행예산(020110)2855_골조공사견적가분석-1" xfId="920"/>
    <cellStyle name="Aee­ [_마곡보완_LFD실행예산(020110)2855_골조공사공내역(송부)" xfId="921"/>
    <cellStyle name="Åëè­ [_마곡보완_LFD실행예산(020110)2855_골조공사공내역(송부)" xfId="922"/>
    <cellStyle name="Aee­ [_마곡보완_LFD실행예산(020110)2855_골조공사공내역(장)" xfId="923"/>
    <cellStyle name="Åëè­ [_마곡보완_LFD실행예산(020110)2855_골조공사공내역(장)" xfId="924"/>
    <cellStyle name="Aee­ [_마곡보완_LFD실행예산(020110)2855_골조공사실행예산품의" xfId="925"/>
    <cellStyle name="Åëè­ [_마곡보완_LFD실행예산(020110)2855_골조공사실행예산품의" xfId="926"/>
    <cellStyle name="Aee­ [_마곡보완_LFD실행예산(020110)2855_골조공사실행예산품의(현장송부)" xfId="927"/>
    <cellStyle name="Åëè­ [_마곡보완_LFD실행예산(020110)2855_골조공사실행예산품의(현장송부)" xfId="928"/>
    <cellStyle name="Aee­ [_마곡보완_LFD실행예산(020110)2855_공사특수조건(공정별)" xfId="929"/>
    <cellStyle name="Åëè­ [_마곡보완_LFD실행예산(020110)2855_공사특수조건(공정별)" xfId="930"/>
    <cellStyle name="Aee­ [_마곡보완_LFD실행예산(020110)2855_동명삼화견본주택 기본안" xfId="931"/>
    <cellStyle name="Åëè­ [_마곡보완_LFD실행예산(020110)2855_동명삼화견본주택 기본안" xfId="932"/>
    <cellStyle name="Aee­ [_마곡보완_LFD실행예산(020110)2855_부산덕천2차실행예산(기초DATA)" xfId="933"/>
    <cellStyle name="Åëè­ [_마곡보완_LFD실행예산(020110)2855_부산덕천2차실행예산(기초DATA)" xfId="934"/>
    <cellStyle name="Aee­ [_마곡보완_LFD실행예산(020110)2855_부산덕천2차실행예산(기초DATA건설조정)" xfId="935"/>
    <cellStyle name="Åëè­ [_마곡보완_LFD실행예산(020110)2855_부산덕천2차실행예산(기초DATA건설조정)" xfId="936"/>
    <cellStyle name="Aee­ [_마곡보완_LFD실행예산(020110)2855_부산덕천2차실행예산(기초DATA건설조정)-3" xfId="937"/>
    <cellStyle name="Åëè­ [_마곡보완_LFD실행예산(020110)2855_부산덕천2차실행예산(기초DATA건설조정)-3" xfId="938"/>
    <cellStyle name="Aee­ [_마곡보완_LFD실행예산(020110)2855_부산덕천2차실행예산(기초DATA승인용)" xfId="939"/>
    <cellStyle name="Åëè­ [_마곡보완_LFD실행예산(020110)2855_부산덕천2차실행예산(기초DATA승인용)" xfId="940"/>
    <cellStyle name="Aee­ [_마곡보완_LFD실행예산(020110)2855_부산덕천2차실행예산(기초DATA현장협의후)" xfId="941"/>
    <cellStyle name="Åëè­ [_마곡보완_LFD실행예산(020110)2855_부산덕천2차실행예산(기초DATA현장협의후)" xfId="942"/>
    <cellStyle name="Aee­ [_마곡보완_LFD실행예산(020110)2855_실행검토_부산덕천" xfId="943"/>
    <cellStyle name="Åëè­ [_마곡보완_LFD실행예산(020110)2855_실행검토_부산덕천" xfId="944"/>
    <cellStyle name="Aee­ [_마곡보완_LFD실행예산(020110)2855_철거공사견적대비(울산옥동)" xfId="945"/>
    <cellStyle name="Åëè­ [_마곡보완_LFD실행예산(020110)2855_철거공사견적대비(울산옥동)" xfId="946"/>
    <cellStyle name="Aee­ [_마곡보완_LFD실행예산(020110)2855_토공사" xfId="947"/>
    <cellStyle name="Åëè­ [_마곡보완_LFD실행예산(020110)2855_토공사" xfId="948"/>
    <cellStyle name="Aee­ [_마곡보완_LFD실행예산(020110)2855_현설공내역서" xfId="949"/>
    <cellStyle name="Åëè­ [_마곡보완_LFD실행예산(020110)2855_현설공내역서" xfId="950"/>
    <cellStyle name="Aee­ [_마곡보완_LFD실행예산(020110)2855_현장경비신청안박성남" xfId="951"/>
    <cellStyle name="Åëè­ [_마곡보완_LFD실행예산(020110)2855_현장경비신청안박성남" xfId="952"/>
    <cellStyle name="Aee­ [_마곡보완_경서실행(견적실)공무팀" xfId="953"/>
    <cellStyle name="Åëè­ [_마곡보완_경서실행(견적실)공무팀" xfId="954"/>
    <cellStyle name="Aee­ [_마곡보완_경서실행(견적실)공무팀_1" xfId="955"/>
    <cellStyle name="Åëè­ [_마곡보완_경서실행(견적실)공무팀_1" xfId="956"/>
    <cellStyle name="Aee­ [_마곡보완_골조공사실행예산품의(현장송부)" xfId="957"/>
    <cellStyle name="Åëè­ [_마곡보완_골조공사실행예산품의(현장송부)" xfId="958"/>
    <cellStyle name="Aee­ [_마곡보완_공사특수조건(공정별)" xfId="959"/>
    <cellStyle name="Åëè­ [_마곡보완_공사특수조건(공정별)" xfId="960"/>
    <cellStyle name="Aee­ [_마곡보완_광주공장(대비1218)" xfId="961"/>
    <cellStyle name="Åëè­ [_마곡보완_광주공장(대비1218)" xfId="962"/>
    <cellStyle name="Aee­ [_마곡보완_금속공사 현장설명서" xfId="963"/>
    <cellStyle name="Åëè­ [_마곡보완_금속공사 현장설명서" xfId="964"/>
    <cellStyle name="Aee­ [_마곡보완_기계실행(LFD광주공장.현설용)" xfId="965"/>
    <cellStyle name="Åëè­ [_마곡보완_기계실행(LFD광주공장.현설용)" xfId="966"/>
    <cellStyle name="Aee­ [_마곡보완_동명삼화견본주택 기본안" xfId="967"/>
    <cellStyle name="Åëè­ [_마곡보완_동명삼화견본주택 기본안" xfId="968"/>
    <cellStyle name="Aee­ [_마곡보완_방수공사 현장설명서" xfId="969"/>
    <cellStyle name="Åëè­ [_마곡보완_방수공사 현장설명서" xfId="970"/>
    <cellStyle name="Aee­ [_마곡보완_부산덕천동롯데아파트(환경ENG)" xfId="971"/>
    <cellStyle name="Åëè­ [_마곡보완_부산덕천동롯데아파트(환경ENG)" xfId="972"/>
    <cellStyle name="Aee­ [_마곡보완_부산덕천동아파트(세경엔지니어링)" xfId="973"/>
    <cellStyle name="Åëè­ [_마곡보완_부산덕천동아파트(세경엔지니어링)" xfId="974"/>
    <cellStyle name="Aee­ [_마곡보완_실행검토_부산덕천" xfId="975"/>
    <cellStyle name="Åëè­ [_마곡보완_실행검토_부산덕천" xfId="976"/>
    <cellStyle name="Aee­ [_마곡보완_조적공사 현장설명서" xfId="977"/>
    <cellStyle name="Åëè­ [_마곡보완_조적공사 현장설명서" xfId="978"/>
    <cellStyle name="Aee­ [_마곡보완_철거공사견적대비(울산옥동)" xfId="979"/>
    <cellStyle name="Åëè­ [_마곡보완_철거공사견적대비(울산옥동)" xfId="980"/>
    <cellStyle name="Aee­ [_마곡보완_토공사" xfId="981"/>
    <cellStyle name="Åëè­ [_마곡보완_토공사" xfId="982"/>
    <cellStyle name="Aee­ [_마곡보완_특기사항(조적(1).미장.방수.EL)-1021" xfId="983"/>
    <cellStyle name="Åëè­ [_마곡보완_특기사항(조적(1).미장.방수.EL)-1021" xfId="984"/>
    <cellStyle name="Aee­ [_마곡보완_특기사항(조적.미장.방수.판넬.잡철)" xfId="985"/>
    <cellStyle name="Åëè­ [_마곡보완_특기사항(조적.미장.방수.판넬.잡철)" xfId="986"/>
    <cellStyle name="Aee­ [_마곡보완_현장경비신청안박성남" xfId="987"/>
    <cellStyle name="Åëè­ [_마곡보완_현장경비신청안박성남" xfId="988"/>
    <cellStyle name="Aee­ [_마곡보완_현장설명(가스설비)" xfId="989"/>
    <cellStyle name="Åëè­ [_마곡보완_현장설명(가스설비)" xfId="990"/>
    <cellStyle name="Aee­ [_마곡보완_현장설명(기계설비)" xfId="991"/>
    <cellStyle name="Åëè­ [_마곡보완_현장설명(기계설비)" xfId="992"/>
    <cellStyle name="Aee­ [_마곡보완_현장설명(내장판넬)" xfId="993"/>
    <cellStyle name="Åëè­ [_마곡보완_현장설명(내장판넬)" xfId="994"/>
    <cellStyle name="Aee­ [_마곡보완_현장설명(바닥마감공사)" xfId="995"/>
    <cellStyle name="Åëè­ [_마곡보완_현장설명(바닥마감공사)" xfId="996"/>
    <cellStyle name="Aee­ [_마곡보완_현장설명(부대토목)" xfId="997"/>
    <cellStyle name="Åëè­ [_마곡보완_현장설명(부대토목)" xfId="998"/>
    <cellStyle name="Aee­ [_마곡보완_현장설명(준공청소)" xfId="999"/>
    <cellStyle name="Åëè­ [_마곡보완_현장설명(준공청소)" xfId="1000"/>
    <cellStyle name="Aee­ [_마곡보완_현장설명(특수창호공사)" xfId="1001"/>
    <cellStyle name="Åëè­ [_마곡보완_현장설명(특수창호공사)" xfId="1002"/>
    <cellStyle name="Aee­ [_방수공사 현장설명서" xfId="1003"/>
    <cellStyle name="Åëè­ [_방수공사 현장설명서" xfId="1004"/>
    <cellStyle name="Aee­ [_부산덕천동롯데아파트(환경ENG)" xfId="1005"/>
    <cellStyle name="Åëè­ [_부산덕천동롯데아파트(환경ENG)" xfId="1006"/>
    <cellStyle name="Aee­ [_부산덕천동아파트(세경엔지니어링)" xfId="1007"/>
    <cellStyle name="Åëè­ [_부산덕천동아파트(세경엔지니어링)" xfId="1008"/>
    <cellStyle name="Aee­ [_실행검토_부산덕천" xfId="1009"/>
    <cellStyle name="Åëè­ [_실행검토_부산덕천" xfId="1010"/>
    <cellStyle name="Aee­ [_조적공사 현장설명서" xfId="1011"/>
    <cellStyle name="Åëè­ [_조적공사 현장설명서" xfId="1012"/>
    <cellStyle name="Aee­ [_철거공사견적대비(울산옥동)" xfId="1013"/>
    <cellStyle name="Åëè­ [_철거공사견적대비(울산옥동)" xfId="1014"/>
    <cellStyle name="Aee­ [_토공사" xfId="1015"/>
    <cellStyle name="Åëè­ [_토공사" xfId="1016"/>
    <cellStyle name="Aee­ [_특기사항(조적(1).미장.방수.EL)-1021" xfId="1017"/>
    <cellStyle name="Åëè­ [_특기사항(조적(1).미장.방수.EL)-1021" xfId="1018"/>
    <cellStyle name="Aee­ [_특기사항(조적.미장.방수.판넬.잡철)" xfId="1019"/>
    <cellStyle name="Åëè­ [_특기사항(조적.미장.방수.판넬.잡철)" xfId="1020"/>
    <cellStyle name="Aee­ [_현장경비신청안박성남" xfId="1021"/>
    <cellStyle name="Åëè­ [_현장경비신청안박성남" xfId="1022"/>
    <cellStyle name="Aee­ [_현장설명(가스설비)" xfId="1023"/>
    <cellStyle name="Åëè­ [_현장설명(가스설비)" xfId="1024"/>
    <cellStyle name="Aee­ [_현장설명(기계설비)" xfId="1025"/>
    <cellStyle name="Åëè­ [_현장설명(기계설비)" xfId="1026"/>
    <cellStyle name="Aee­ [_현장설명(내장판넬)" xfId="1027"/>
    <cellStyle name="Åëè­ [_현장설명(내장판넬)" xfId="1028"/>
    <cellStyle name="Aee­ [_현장설명(바닥마감공사)" xfId="1029"/>
    <cellStyle name="Åëè­ [_현장설명(바닥마감공사)" xfId="1030"/>
    <cellStyle name="Aee­ [_현장설명(부대토목)" xfId="1031"/>
    <cellStyle name="Åëè­ [_현장설명(부대토목)" xfId="1032"/>
    <cellStyle name="Aee­ [_현장설명(준공청소)" xfId="1033"/>
    <cellStyle name="Åëè­ [_현장설명(준공청소)" xfId="1034"/>
    <cellStyle name="Aee­ [_현장설명(특수창호공사)" xfId="1035"/>
    <cellStyle name="Åëè­ [_현장설명(특수창호공사)" xfId="1036"/>
    <cellStyle name="AeE­ [0]_  A¾  CO  " xfId="1037"/>
    <cellStyle name="ÅëÈ­ [0]_»ç¾÷È¿°ú" xfId="1038"/>
    <cellStyle name="AeE­ [0]_AMT " xfId="1039"/>
    <cellStyle name="ÅëÈ­ [0]_INQUIRY ¿µ¾÷ÃßÁø " xfId="1040"/>
    <cellStyle name="AeE­ [0]_INQUIRY ¿μ¾÷AßAø " xfId="1041"/>
    <cellStyle name="Aee­ _복사본 기계내역서(06(1).05.11)최종" xfId="1042"/>
    <cellStyle name="AeE­_  A¾  CO  " xfId="1043"/>
    <cellStyle name="ÅëÈ­_»ç¾÷È¿°ú" xfId="1044"/>
    <cellStyle name="AeE­_°u¸?C×¸n_¾÷A¾º° " xfId="1045"/>
    <cellStyle name="ÅëÈ­_2000¼ÕÈ® " xfId="1046"/>
    <cellStyle name="AeE­_AMT " xfId="1047"/>
    <cellStyle name="ÅëÈ­_INQUIRY ¿µ¾÷ÃßÁø " xfId="1048"/>
    <cellStyle name="AeE­_INQUIRY ¿μ¾÷AßAø " xfId="1049"/>
    <cellStyle name="AeE¡ⓒ [0]_¨uc¨oA " xfId="1050"/>
    <cellStyle name="AeE¡ⓒ_¨uc¨oA " xfId="1051"/>
    <cellStyle name="Æu¼ " xfId="1052"/>
    <cellStyle name="Æû¼¾æ®" xfId="1053"/>
    <cellStyle name="ALIGNMENT" xfId="1054"/>
    <cellStyle name="Aþ" xfId="1055"/>
    <cellStyle name="Äþ" xfId="1056"/>
    <cellStyle name="Aþ_LFD부산실행예산(020219)건축" xfId="1057"/>
    <cellStyle name="Äþ_LFD부산실행예산(020219)건축" xfId="1058"/>
    <cellStyle name="Aþ_LFD부산실행예산(020219)건축_경서실행(견적실)공무팀" xfId="1059"/>
    <cellStyle name="Äþ_LFD부산실행예산(020219)건축_경서실행(견적실)공무팀" xfId="1060"/>
    <cellStyle name="Aþ_LFD부산실행예산(020219)건축_골조공사견적가분석-1" xfId="1061"/>
    <cellStyle name="Äþ_LFD부산실행예산(020219)건축_골조공사견적가분석-1" xfId="1062"/>
    <cellStyle name="Aþ_LFD부산실행예산(020219)건축_골조공사공내역(송부)" xfId="1063"/>
    <cellStyle name="Äþ_LFD부산실행예산(020219)건축_골조공사공내역(송부)" xfId="1064"/>
    <cellStyle name="Aþ_LFD부산실행예산(020219)건축_골조공사공내역(장)" xfId="1065"/>
    <cellStyle name="Äþ_LFD부산실행예산(020219)건축_골조공사공내역(장)" xfId="1066"/>
    <cellStyle name="Aþ_LFD부산실행예산(020219)건축_골조공사실행예산품의" xfId="1067"/>
    <cellStyle name="Äþ_LFD부산실행예산(020219)건축_골조공사실행예산품의" xfId="1068"/>
    <cellStyle name="Aþ_LFD부산실행예산(020219)건축_동명삼화견본주택 기본안" xfId="1069"/>
    <cellStyle name="Äþ_LFD부산실행예산(020219)건축_동명삼화견본주택 기본안" xfId="1070"/>
    <cellStyle name="Aþ_LFD부산실행예산(020219)건축_부산덕천2차실행예산(기초DATA)" xfId="1071"/>
    <cellStyle name="Äþ_LFD부산실행예산(020219)건축_부산덕천2차실행예산(기초DATA)" xfId="1072"/>
    <cellStyle name="Aþ_LFD부산실행예산(020219)건축_부산덕천2차실행예산(기초DATA건설조정)" xfId="1073"/>
    <cellStyle name="Äþ_LFD부산실행예산(020219)건축_부산덕천2차실행예산(기초DATA건설조정)" xfId="1074"/>
    <cellStyle name="Aþ_LFD부산실행예산(020219)건축_부산덕천2차실행예산(기초DATA건설조정)-3" xfId="1075"/>
    <cellStyle name="Äþ_LFD부산실행예산(020219)건축_부산덕천2차실행예산(기초DATA건설조정)-3" xfId="1076"/>
    <cellStyle name="Aþ_LFD부산실행예산(020219)건축_부산덕천2차실행예산(기초DATA승인용)" xfId="1077"/>
    <cellStyle name="Äþ_LFD부산실행예산(020219)건축_부산덕천2차실행예산(기초DATA승인용)" xfId="1078"/>
    <cellStyle name="Aþ_LFD부산실행예산(020219)건축_부산덕천2차실행예산(기초DATA현장협의후)" xfId="1079"/>
    <cellStyle name="Äþ_LFD부산실행예산(020219)건축_부산덕천2차실행예산(기초DATA현장협의후)" xfId="1080"/>
    <cellStyle name="Aþ_LFD부산실행예산(020219)건축_실행검토_부산덕천" xfId="1081"/>
    <cellStyle name="Äþ_LFD부산실행예산(020219)건축_실행검토_부산덕천" xfId="1082"/>
    <cellStyle name="Aþ_LFD부산실행예산(020219)건축_현설공내역서" xfId="1083"/>
    <cellStyle name="Äþ_LFD부산실행예산(020219)건축_현설공내역서" xfId="1084"/>
    <cellStyle name="Aþ_LFD부산실행예산(020219)건축_현장경비신청안박성남" xfId="1085"/>
    <cellStyle name="Äþ_LFD부산실행예산(020219)건축_현장경비신청안박성남" xfId="1086"/>
    <cellStyle name="Aþ_LFD부산실행예산(020305)건축" xfId="1087"/>
    <cellStyle name="Äþ_LFD부산실행예산(020305)건축" xfId="1088"/>
    <cellStyle name="Aþ_LFD부산실행예산(020305)건축_경서실행(견적실)공무팀" xfId="1089"/>
    <cellStyle name="Äþ_LFD부산실행예산(020305)건축_경서실행(견적실)공무팀" xfId="1090"/>
    <cellStyle name="Aþ_LFD부산실행예산(020305)건축_골조공사견적가분석-1" xfId="1091"/>
    <cellStyle name="Äþ_LFD부산실행예산(020305)건축_골조공사견적가분석-1" xfId="1092"/>
    <cellStyle name="Aþ_LFD부산실행예산(020305)건축_골조공사공내역(송부)" xfId="1093"/>
    <cellStyle name="Äþ_LFD부산실행예산(020305)건축_골조공사공내역(송부)" xfId="1094"/>
    <cellStyle name="Aþ_LFD부산실행예산(020305)건축_골조공사공내역(장)" xfId="1095"/>
    <cellStyle name="Äþ_LFD부산실행예산(020305)건축_골조공사공내역(장)" xfId="1096"/>
    <cellStyle name="Aþ_LFD부산실행예산(020305)건축_골조공사실행예산품의" xfId="1097"/>
    <cellStyle name="Äþ_LFD부산실행예산(020305)건축_골조공사실행예산품의" xfId="1098"/>
    <cellStyle name="Aþ_LFD부산실행예산(020305)건축_부산덕천2차실행예산(기초DATA)" xfId="1099"/>
    <cellStyle name="Äþ_LFD부산실행예산(020305)건축_부산덕천2차실행예산(기초DATA)" xfId="1100"/>
    <cellStyle name="Aþ_LFD부산실행예산(020305)건축_부산덕천2차실행예산(기초DATA건설조정)" xfId="1101"/>
    <cellStyle name="Äþ_LFD부산실행예산(020305)건축_부산덕천2차실행예산(기초DATA건설조정)" xfId="1102"/>
    <cellStyle name="Aþ_LFD부산실행예산(020305)건축_부산덕천2차실행예산(기초DATA건설조정)-3" xfId="1103"/>
    <cellStyle name="Äþ_LFD부산실행예산(020305)건축_부산덕천2차실행예산(기초DATA건설조정)-3" xfId="1104"/>
    <cellStyle name="Aþ_LFD부산실행예산(020305)건축_부산덕천2차실행예산(기초DATA승인용)" xfId="1105"/>
    <cellStyle name="Äþ_LFD부산실행예산(020305)건축_부산덕천2차실행예산(기초DATA승인용)" xfId="1106"/>
    <cellStyle name="Aþ_LFD부산실행예산(020305)건축_부산덕천2차실행예산(기초DATA현장협의후)" xfId="1107"/>
    <cellStyle name="Äþ_LFD부산실행예산(020305)건축_부산덕천2차실행예산(기초DATA현장협의후)" xfId="1108"/>
    <cellStyle name="Aþ_LFD실행예산(020110)2855" xfId="1109"/>
    <cellStyle name="Äþ_LFD실행예산(020110)2855" xfId="1110"/>
    <cellStyle name="Aþ_LFD실행예산(020110)2855_LFD부산실행예산(020319)건축" xfId="1111"/>
    <cellStyle name="Äþ_LFD실행예산(020110)2855_LFD부산실행예산(020319)건축" xfId="1112"/>
    <cellStyle name="Aþ_LFD실행예산(020110)2855_경서실행(견적실)공무팀" xfId="1113"/>
    <cellStyle name="Äþ_LFD실행예산(020110)2855_경서실행(견적실)공무팀" xfId="1114"/>
    <cellStyle name="Aþ_LFD실행예산(020110)2855_골조공사견적가분석-1" xfId="1115"/>
    <cellStyle name="Äþ_LFD실행예산(020110)2855_골조공사견적가분석-1" xfId="1116"/>
    <cellStyle name="Aþ_LFD실행예산(020110)2855_골조공사공내역(송부)" xfId="1117"/>
    <cellStyle name="Äþ_LFD실행예산(020110)2855_골조공사공내역(송부)" xfId="1118"/>
    <cellStyle name="Aþ_LFD실행예산(020110)2855_골조공사공내역(장)" xfId="1119"/>
    <cellStyle name="Äþ_LFD실행예산(020110)2855_골조공사공내역(장)" xfId="1120"/>
    <cellStyle name="Aþ_LFD실행예산(020110)2855_골조공사실행예산품의" xfId="1121"/>
    <cellStyle name="Äþ_LFD실행예산(020110)2855_골조공사실행예산품의" xfId="1122"/>
    <cellStyle name="Aþ_LFD실행예산(020110)2855_골조공사실행예산품의(현장송부)" xfId="1123"/>
    <cellStyle name="Äþ_LFD실행예산(020110)2855_골조공사실행예산품의(현장송부)" xfId="1124"/>
    <cellStyle name="Aþ_LFD실행예산(020110)2855_공사특수조건(공정별)" xfId="1125"/>
    <cellStyle name="Äþ_LFD실행예산(020110)2855_공사특수조건(공정별)" xfId="1126"/>
    <cellStyle name="Aþ_LFD실행예산(020110)2855_동명삼화견본주택 기본안" xfId="1127"/>
    <cellStyle name="Äþ_LFD실행예산(020110)2855_동명삼화견본주택 기본안" xfId="1128"/>
    <cellStyle name="Aþ_LFD실행예산(020110)2855_부산덕천2차실행예산(기초DATA)" xfId="1129"/>
    <cellStyle name="Äþ_LFD실행예산(020110)2855_부산덕천2차실행예산(기초DATA)" xfId="1130"/>
    <cellStyle name="Aþ_LFD실행예산(020110)2855_부산덕천2차실행예산(기초DATA건설조정)" xfId="1131"/>
    <cellStyle name="Äþ_LFD실행예산(020110)2855_부산덕천2차실행예산(기초DATA건설조정)" xfId="1132"/>
    <cellStyle name="Aþ_LFD실행예산(020110)2855_부산덕천2차실행예산(기초DATA건설조정)-3" xfId="1133"/>
    <cellStyle name="Äþ_LFD실행예산(020110)2855_부산덕천2차실행예산(기초DATA건설조정)-3" xfId="1134"/>
    <cellStyle name="Aþ_LFD실행예산(020110)2855_부산덕천2차실행예산(기초DATA승인용)" xfId="1135"/>
    <cellStyle name="Äþ_LFD실행예산(020110)2855_부산덕천2차실행예산(기초DATA승인용)" xfId="1136"/>
    <cellStyle name="Aþ_LFD실행예산(020110)2855_부산덕천2차실행예산(기초DATA현장협의후)" xfId="1137"/>
    <cellStyle name="Äþ_LFD실행예산(020110)2855_부산덕천2차실행예산(기초DATA현장협의후)" xfId="1138"/>
    <cellStyle name="Aþ_LFD실행예산(020110)2855_실행검토_부산덕천" xfId="1139"/>
    <cellStyle name="Äþ_LFD실행예산(020110)2855_실행검토_부산덕천" xfId="1140"/>
    <cellStyle name="Aþ_LFD실행예산(020110)2855_철거공사견적대비(울산옥동)" xfId="1141"/>
    <cellStyle name="Äþ_LFD실행예산(020110)2855_철거공사견적대비(울산옥동)" xfId="1142"/>
    <cellStyle name="Aþ_LFD실행예산(020110)2855_토공사" xfId="1143"/>
    <cellStyle name="Äþ_LFD실행예산(020110)2855_토공사" xfId="1144"/>
    <cellStyle name="Aþ_LFD실행예산(020110)2855_현설공내역서" xfId="1145"/>
    <cellStyle name="Äþ_LFD실행예산(020110)2855_현설공내역서" xfId="1146"/>
    <cellStyle name="Aþ_LFD실행예산(020110)2855_현장경비신청안박성남" xfId="1147"/>
    <cellStyle name="Äþ_LFD실행예산(020110)2855_현장경비신청안박성남" xfId="1148"/>
    <cellStyle name="Aþ_경서실행(견적실)공무팀" xfId="1149"/>
    <cellStyle name="Äþ_경서실행(견적실)공무팀" xfId="1150"/>
    <cellStyle name="Aþ_경서실행(견적실)공무팀_1" xfId="1151"/>
    <cellStyle name="Äþ_경서실행(견적실)공무팀_1" xfId="1152"/>
    <cellStyle name="Aþ_골조공사실행예산품의(현장송부)" xfId="1153"/>
    <cellStyle name="Äþ_골조공사실행예산품의(현장송부)" xfId="1154"/>
    <cellStyle name="Aþ_공사특수조건(공정별)" xfId="1155"/>
    <cellStyle name="Äþ_공사특수조건(공정별)" xfId="1156"/>
    <cellStyle name="Aþ_광주공장(대비1218)" xfId="1157"/>
    <cellStyle name="Äþ_광주공장(대비1218)" xfId="1158"/>
    <cellStyle name="Aþ_금속공사 현장설명서" xfId="1159"/>
    <cellStyle name="Äþ_금속공사 현장설명서" xfId="1160"/>
    <cellStyle name="Aþ_기계실행(LFD광주공장.현설용)" xfId="1161"/>
    <cellStyle name="Äþ_기계실행(LFD광주공장.현설용)" xfId="1162"/>
    <cellStyle name="Aþ_동명삼화견본주택 기본안" xfId="1163"/>
    <cellStyle name="Äþ_동명삼화견본주택 기본안" xfId="1164"/>
    <cellStyle name="Aþ_마곡보완" xfId="1165"/>
    <cellStyle name="Äþ_마곡보완" xfId="1166"/>
    <cellStyle name="Aþ_마곡보완_LFD부산실행예산(020219)건축" xfId="1167"/>
    <cellStyle name="Äþ_마곡보완_LFD부산실행예산(020219)건축" xfId="1168"/>
    <cellStyle name="Aþ_마곡보완_LFD부산실행예산(020219)건축_경서실행(견적실)공무팀" xfId="1169"/>
    <cellStyle name="Äþ_마곡보완_LFD부산실행예산(020219)건축_경서실행(견적실)공무팀" xfId="1170"/>
    <cellStyle name="Aþ_마곡보완_LFD부산실행예산(020219)건축_골조공사견적가분석-1" xfId="1171"/>
    <cellStyle name="Äþ_마곡보완_LFD부산실행예산(020219)건축_골조공사견적가분석-1" xfId="1172"/>
    <cellStyle name="Aþ_마곡보완_LFD부산실행예산(020219)건축_골조공사공내역(송부)" xfId="1173"/>
    <cellStyle name="Äþ_마곡보완_LFD부산실행예산(020219)건축_골조공사공내역(송부)" xfId="1174"/>
    <cellStyle name="Aþ_마곡보완_LFD부산실행예산(020219)건축_골조공사공내역(장)" xfId="1175"/>
    <cellStyle name="Äþ_마곡보완_LFD부산실행예산(020219)건축_골조공사공내역(장)" xfId="1176"/>
    <cellStyle name="Aþ_마곡보완_LFD부산실행예산(020219)건축_골조공사실행예산품의" xfId="1177"/>
    <cellStyle name="Äþ_마곡보완_LFD부산실행예산(020219)건축_골조공사실행예산품의" xfId="1178"/>
    <cellStyle name="Aþ_마곡보완_LFD부산실행예산(020219)건축_동명삼화견본주택 기본안" xfId="1179"/>
    <cellStyle name="Äþ_마곡보완_LFD부산실행예산(020219)건축_동명삼화견본주택 기본안" xfId="1180"/>
    <cellStyle name="Aþ_마곡보완_LFD부산실행예산(020219)건축_부산덕천2차실행예산(기초DATA)" xfId="1181"/>
    <cellStyle name="Äþ_마곡보완_LFD부산실행예산(020219)건축_부산덕천2차실행예산(기초DATA)" xfId="1182"/>
    <cellStyle name="Aþ_마곡보완_LFD부산실행예산(020219)건축_부산덕천2차실행예산(기초DATA건설조정)" xfId="1183"/>
    <cellStyle name="Äþ_마곡보완_LFD부산실행예산(020219)건축_부산덕천2차실행예산(기초DATA건설조정)" xfId="1184"/>
    <cellStyle name="Aþ_마곡보완_LFD부산실행예산(020219)건축_부산덕천2차실행예산(기초DATA건설조정)-3" xfId="1185"/>
    <cellStyle name="Äþ_마곡보완_LFD부산실행예산(020219)건축_부산덕천2차실행예산(기초DATA건설조정)-3" xfId="1186"/>
    <cellStyle name="Aþ_마곡보완_LFD부산실행예산(020219)건축_부산덕천2차실행예산(기초DATA승인용)" xfId="1187"/>
    <cellStyle name="Äþ_마곡보완_LFD부산실행예산(020219)건축_부산덕천2차실행예산(기초DATA승인용)" xfId="1188"/>
    <cellStyle name="Aþ_마곡보완_LFD부산실행예산(020219)건축_부산덕천2차실행예산(기초DATA현장협의후)" xfId="1189"/>
    <cellStyle name="Äþ_마곡보완_LFD부산실행예산(020219)건축_부산덕천2차실행예산(기초DATA현장협의후)" xfId="1190"/>
    <cellStyle name="Aþ_마곡보완_LFD부산실행예산(020219)건축_실행검토_부산덕천" xfId="1191"/>
    <cellStyle name="Äþ_마곡보완_LFD부산실행예산(020219)건축_실행검토_부산덕천" xfId="1192"/>
    <cellStyle name="Aþ_마곡보완_LFD부산실행예산(020219)건축_현설공내역서" xfId="1193"/>
    <cellStyle name="Äþ_마곡보완_LFD부산실행예산(020219)건축_현설공내역서" xfId="1194"/>
    <cellStyle name="Aþ_마곡보완_LFD부산실행예산(020219)건축_현장경비신청안박성남" xfId="1195"/>
    <cellStyle name="Äþ_마곡보완_LFD부산실행예산(020219)건축_현장경비신청안박성남" xfId="1196"/>
    <cellStyle name="Aþ_마곡보완_LFD부산실행예산(020305)건축" xfId="1197"/>
    <cellStyle name="Äþ_마곡보완_LFD부산실행예산(020305)건축" xfId="1198"/>
    <cellStyle name="Aþ_마곡보완_LFD부산실행예산(020305)건축_경서실행(견적실)공무팀" xfId="1199"/>
    <cellStyle name="Äþ_마곡보완_LFD부산실행예산(020305)건축_경서실행(견적실)공무팀" xfId="1200"/>
    <cellStyle name="Aþ_마곡보완_LFD부산실행예산(020305)건축_골조공사견적가분석-1" xfId="1201"/>
    <cellStyle name="Äþ_마곡보완_LFD부산실행예산(020305)건축_골조공사견적가분석-1" xfId="1202"/>
    <cellStyle name="Aþ_마곡보완_LFD부산실행예산(020305)건축_골조공사공내역(송부)" xfId="1203"/>
    <cellStyle name="Äþ_마곡보완_LFD부산실행예산(020305)건축_골조공사공내역(송부)" xfId="1204"/>
    <cellStyle name="Aþ_마곡보완_LFD부산실행예산(020305)건축_골조공사공내역(장)" xfId="1205"/>
    <cellStyle name="Äþ_마곡보완_LFD부산실행예산(020305)건축_골조공사공내역(장)" xfId="1206"/>
    <cellStyle name="Aþ_마곡보완_LFD부산실행예산(020305)건축_골조공사실행예산품의" xfId="1207"/>
    <cellStyle name="Äþ_마곡보완_LFD부산실행예산(020305)건축_골조공사실행예산품의" xfId="1208"/>
    <cellStyle name="Aþ_마곡보완_LFD부산실행예산(020305)건축_부산덕천2차실행예산(기초DATA)" xfId="1209"/>
    <cellStyle name="Äþ_마곡보완_LFD부산실행예산(020305)건축_부산덕천2차실행예산(기초DATA)" xfId="1210"/>
    <cellStyle name="Aþ_마곡보완_LFD부산실행예산(020305)건축_부산덕천2차실행예산(기초DATA건설조정)" xfId="1211"/>
    <cellStyle name="Äþ_마곡보완_LFD부산실행예산(020305)건축_부산덕천2차실행예산(기초DATA건설조정)" xfId="1212"/>
    <cellStyle name="Aþ_마곡보완_LFD부산실행예산(020305)건축_부산덕천2차실행예산(기초DATA건설조정)-3" xfId="1213"/>
    <cellStyle name="Äþ_마곡보완_LFD부산실행예산(020305)건축_부산덕천2차실행예산(기초DATA건설조정)-3" xfId="1214"/>
    <cellStyle name="Aþ_마곡보완_LFD부산실행예산(020305)건축_부산덕천2차실행예산(기초DATA승인용)" xfId="1215"/>
    <cellStyle name="Äþ_마곡보완_LFD부산실행예산(020305)건축_부산덕천2차실행예산(기초DATA승인용)" xfId="1216"/>
    <cellStyle name="Aþ_마곡보완_LFD부산실행예산(020305)건축_부산덕천2차실행예산(기초DATA현장협의후)" xfId="1217"/>
    <cellStyle name="Äþ_마곡보완_LFD부산실행예산(020305)건축_부산덕천2차실행예산(기초DATA현장협의후)" xfId="1218"/>
    <cellStyle name="Aþ_마곡보완_LFD실행예산(020110)2855" xfId="1219"/>
    <cellStyle name="Äþ_마곡보완_LFD실행예산(020110)2855" xfId="1220"/>
    <cellStyle name="Aþ_마곡보완_LFD실행예산(020110)2855_LFD부산실행예산(020319)건축" xfId="1221"/>
    <cellStyle name="Äþ_마곡보완_LFD실행예산(020110)2855_LFD부산실행예산(020319)건축" xfId="1222"/>
    <cellStyle name="Aþ_마곡보완_LFD실행예산(020110)2855_경서실행(견적실)공무팀" xfId="1223"/>
    <cellStyle name="Äþ_마곡보완_LFD실행예산(020110)2855_경서실행(견적실)공무팀" xfId="1224"/>
    <cellStyle name="Aþ_마곡보완_LFD실행예산(020110)2855_골조공사견적가분석-1" xfId="1225"/>
    <cellStyle name="Äþ_마곡보완_LFD실행예산(020110)2855_골조공사견적가분석-1" xfId="1226"/>
    <cellStyle name="Aþ_마곡보완_LFD실행예산(020110)2855_골조공사공내역(송부)" xfId="1227"/>
    <cellStyle name="Äþ_마곡보완_LFD실행예산(020110)2855_골조공사공내역(송부)" xfId="1228"/>
    <cellStyle name="Aþ_마곡보완_LFD실행예산(020110)2855_골조공사공내역(장)" xfId="1229"/>
    <cellStyle name="Äþ_마곡보완_LFD실행예산(020110)2855_골조공사공내역(장)" xfId="1230"/>
    <cellStyle name="Aþ_마곡보완_LFD실행예산(020110)2855_골조공사실행예산품의" xfId="1231"/>
    <cellStyle name="Äþ_마곡보완_LFD실행예산(020110)2855_골조공사실행예산품의" xfId="1232"/>
    <cellStyle name="Aþ_마곡보완_LFD실행예산(020110)2855_골조공사실행예산품의(현장송부)" xfId="1233"/>
    <cellStyle name="Äþ_마곡보완_LFD실행예산(020110)2855_골조공사실행예산품의(현장송부)" xfId="1234"/>
    <cellStyle name="Aþ_마곡보완_LFD실행예산(020110)2855_공사특수조건(공정별)" xfId="1235"/>
    <cellStyle name="Äþ_마곡보완_LFD실행예산(020110)2855_공사특수조건(공정별)" xfId="1236"/>
    <cellStyle name="Aþ_마곡보완_LFD실행예산(020110)2855_동명삼화견본주택 기본안" xfId="1237"/>
    <cellStyle name="Äþ_마곡보완_LFD실행예산(020110)2855_동명삼화견본주택 기본안" xfId="1238"/>
    <cellStyle name="Aþ_마곡보완_LFD실행예산(020110)2855_부산덕천2차실행예산(기초DATA)" xfId="1239"/>
    <cellStyle name="Äþ_마곡보완_LFD실행예산(020110)2855_부산덕천2차실행예산(기초DATA)" xfId="1240"/>
    <cellStyle name="Aþ_마곡보완_LFD실행예산(020110)2855_부산덕천2차실행예산(기초DATA건설조정)" xfId="1241"/>
    <cellStyle name="Äþ_마곡보완_LFD실행예산(020110)2855_부산덕천2차실행예산(기초DATA건설조정)" xfId="1242"/>
    <cellStyle name="Aþ_마곡보완_LFD실행예산(020110)2855_부산덕천2차실행예산(기초DATA건설조정)-3" xfId="1243"/>
    <cellStyle name="Äþ_마곡보완_LFD실행예산(020110)2855_부산덕천2차실행예산(기초DATA건설조정)-3" xfId="1244"/>
    <cellStyle name="Aþ_마곡보완_LFD실행예산(020110)2855_부산덕천2차실행예산(기초DATA승인용)" xfId="1245"/>
    <cellStyle name="Äþ_마곡보완_LFD실행예산(020110)2855_부산덕천2차실행예산(기초DATA승인용)" xfId="1246"/>
    <cellStyle name="Aþ_마곡보완_LFD실행예산(020110)2855_부산덕천2차실행예산(기초DATA현장협의후)" xfId="1247"/>
    <cellStyle name="Äþ_마곡보완_LFD실행예산(020110)2855_부산덕천2차실행예산(기초DATA현장협의후)" xfId="1248"/>
    <cellStyle name="Aþ_마곡보완_LFD실행예산(020110)2855_실행검토_부산덕천" xfId="1249"/>
    <cellStyle name="Äþ_마곡보완_LFD실행예산(020110)2855_실행검토_부산덕천" xfId="1250"/>
    <cellStyle name="Aþ_마곡보완_LFD실행예산(020110)2855_철거공사견적대비(울산옥동)" xfId="1251"/>
    <cellStyle name="Äþ_마곡보완_LFD실행예산(020110)2855_철거공사견적대비(울산옥동)" xfId="1252"/>
    <cellStyle name="Aþ_마곡보완_LFD실행예산(020110)2855_토공사" xfId="1253"/>
    <cellStyle name="Äþ_마곡보완_LFD실행예산(020110)2855_토공사" xfId="1254"/>
    <cellStyle name="Aþ_마곡보완_LFD실행예산(020110)2855_현설공내역서" xfId="1255"/>
    <cellStyle name="Äþ_마곡보완_LFD실행예산(020110)2855_현설공내역서" xfId="1256"/>
    <cellStyle name="Aþ_마곡보완_LFD실행예산(020110)2855_현장경비신청안박성남" xfId="1257"/>
    <cellStyle name="Äþ_마곡보완_LFD실행예산(020110)2855_현장경비신청안박성남" xfId="1258"/>
    <cellStyle name="Aþ_마곡보완_경서실행(견적실)공무팀" xfId="1259"/>
    <cellStyle name="Äþ_마곡보완_경서실행(견적실)공무팀" xfId="1260"/>
    <cellStyle name="Aþ_마곡보완_경서실행(견적실)공무팀_1" xfId="1261"/>
    <cellStyle name="Äþ_마곡보완_경서실행(견적실)공무팀_1" xfId="1262"/>
    <cellStyle name="Aþ_마곡보완_골조공사실행예산품의(현장송부)" xfId="1263"/>
    <cellStyle name="Äþ_마곡보완_골조공사실행예산품의(현장송부)" xfId="1264"/>
    <cellStyle name="Aþ_마곡보완_공사특수조건(공정별)" xfId="1265"/>
    <cellStyle name="Äþ_마곡보완_공사특수조건(공정별)" xfId="1266"/>
    <cellStyle name="Aþ_마곡보완_광주공장(대비1218)" xfId="1267"/>
    <cellStyle name="Äþ_마곡보완_광주공장(대비1218)" xfId="1268"/>
    <cellStyle name="Aþ_마곡보완_금속공사 현장설명서" xfId="1269"/>
    <cellStyle name="Äþ_마곡보완_금속공사 현장설명서" xfId="1270"/>
    <cellStyle name="Aþ_마곡보완_기계실행(LFD광주공장.현설용)" xfId="1271"/>
    <cellStyle name="Äþ_마곡보완_기계실행(LFD광주공장.현설용)" xfId="1272"/>
    <cellStyle name="Aþ_마곡보완_동명삼화견본주택 기본안" xfId="1273"/>
    <cellStyle name="Äþ_마곡보완_동명삼화견본주택 기본안" xfId="1274"/>
    <cellStyle name="Aþ_마곡보완_방수공사 현장설명서" xfId="1275"/>
    <cellStyle name="Äþ_마곡보완_방수공사 현장설명서" xfId="1276"/>
    <cellStyle name="Aþ_마곡보완_부산덕천동롯데아파트(환경ENG)" xfId="1277"/>
    <cellStyle name="Äþ_마곡보완_부산덕천동롯데아파트(환경ENG)" xfId="1278"/>
    <cellStyle name="Aþ_마곡보완_부산덕천동아파트(세경엔지니어링)" xfId="1279"/>
    <cellStyle name="Äþ_마곡보완_부산덕천동아파트(세경엔지니어링)" xfId="1280"/>
    <cellStyle name="Aþ_마곡보완_실행검토_부산덕천" xfId="1281"/>
    <cellStyle name="Äþ_마곡보완_실행검토_부산덕천" xfId="1282"/>
    <cellStyle name="Aþ_마곡보완_조적공사 현장설명서" xfId="1283"/>
    <cellStyle name="Äþ_마곡보완_조적공사 현장설명서" xfId="1284"/>
    <cellStyle name="Aþ_마곡보완_철거공사견적대비(울산옥동)" xfId="1285"/>
    <cellStyle name="Äþ_마곡보완_철거공사견적대비(울산옥동)" xfId="1286"/>
    <cellStyle name="Aþ_마곡보완_토공사" xfId="1287"/>
    <cellStyle name="Äþ_마곡보완_토공사" xfId="1288"/>
    <cellStyle name="Aþ_마곡보완_특기사항(조적(1).미장.방수.EL)-1021" xfId="1289"/>
    <cellStyle name="Äþ_마곡보완_특기사항(조적(1).미장.방수.EL)-1021" xfId="1290"/>
    <cellStyle name="Aþ_마곡보완_특기사항(조적.미장.방수.판넬.잡철)" xfId="1291"/>
    <cellStyle name="Äþ_마곡보완_특기사항(조적.미장.방수.판넬.잡철)" xfId="1292"/>
    <cellStyle name="Aþ_마곡보완_현장경비신청안박성남" xfId="1293"/>
    <cellStyle name="Äþ_마곡보완_현장경비신청안박성남" xfId="1294"/>
    <cellStyle name="Aþ_마곡보완_현장설명(가스설비)" xfId="1295"/>
    <cellStyle name="Äþ_마곡보완_현장설명(가스설비)" xfId="1296"/>
    <cellStyle name="Aþ_마곡보완_현장설명(기계설비)" xfId="1297"/>
    <cellStyle name="Äþ_마곡보완_현장설명(기계설비)" xfId="1298"/>
    <cellStyle name="Aþ_마곡보완_현장설명(내장판넬)" xfId="1299"/>
    <cellStyle name="Äþ_마곡보완_현장설명(내장판넬)" xfId="1300"/>
    <cellStyle name="Aþ_마곡보완_현장설명(바닥마감공사)" xfId="1301"/>
    <cellStyle name="Äþ_마곡보완_현장설명(바닥마감공사)" xfId="1302"/>
    <cellStyle name="Aþ_마곡보완_현장설명(부대토목)" xfId="1303"/>
    <cellStyle name="Äþ_마곡보완_현장설명(부대토목)" xfId="1304"/>
    <cellStyle name="Aþ_마곡보완_현장설명(준공청소)" xfId="1305"/>
    <cellStyle name="Äþ_마곡보완_현장설명(준공청소)" xfId="1306"/>
    <cellStyle name="Aþ_마곡보완_현장설명(특수창호공사)" xfId="1307"/>
    <cellStyle name="Äþ_마곡보완_현장설명(특수창호공사)" xfId="1308"/>
    <cellStyle name="Aþ_방수공사 현장설명서" xfId="1309"/>
    <cellStyle name="Äþ_방수공사 현장설명서" xfId="1310"/>
    <cellStyle name="Aþ_부산덕천동롯데아파트(환경ENG)" xfId="1311"/>
    <cellStyle name="Äþ_부산덕천동롯데아파트(환경ENG)" xfId="1312"/>
    <cellStyle name="Aþ_부산덕천동아파트(세경엔지니어링)" xfId="1313"/>
    <cellStyle name="Äþ_부산덕천동아파트(세경엔지니어링)" xfId="1314"/>
    <cellStyle name="Aþ_실행검토_부산덕천" xfId="1315"/>
    <cellStyle name="Äþ_실행검토_부산덕천" xfId="1316"/>
    <cellStyle name="Aþ_조적공사 현장설명서" xfId="1317"/>
    <cellStyle name="Äþ_조적공사 현장설명서" xfId="1318"/>
    <cellStyle name="Aþ_철거공사견적대비(울산옥동)" xfId="1319"/>
    <cellStyle name="Äþ_철거공사견적대비(울산옥동)" xfId="1320"/>
    <cellStyle name="Aþ_토공사" xfId="1321"/>
    <cellStyle name="Äþ_토공사" xfId="1322"/>
    <cellStyle name="Aþ_특기사항(조적(1).미장.방수.EL)-1021" xfId="1323"/>
    <cellStyle name="Äþ_특기사항(조적(1).미장.방수.EL)-1021" xfId="1324"/>
    <cellStyle name="Aþ_특기사항(조적.미장.방수.판넬.잡철)" xfId="1325"/>
    <cellStyle name="Äþ_특기사항(조적.미장.방수.판넬.잡철)" xfId="1326"/>
    <cellStyle name="Aþ_현장경비신청안박성남" xfId="1327"/>
    <cellStyle name="Äþ_현장경비신청안박성남" xfId="1328"/>
    <cellStyle name="Aþ_현장설명(가스설비)" xfId="1329"/>
    <cellStyle name="Äþ_현장설명(가스설비)" xfId="1330"/>
    <cellStyle name="Aþ_현장설명(기계설비)" xfId="1331"/>
    <cellStyle name="Äþ_현장설명(기계설비)" xfId="1332"/>
    <cellStyle name="Aþ_현장설명(내장판넬)" xfId="1333"/>
    <cellStyle name="Äþ_현장설명(내장판넬)" xfId="1334"/>
    <cellStyle name="Aþ_현장설명(바닥마감공사)" xfId="1335"/>
    <cellStyle name="Äþ_현장설명(바닥마감공사)" xfId="1336"/>
    <cellStyle name="Aþ_현장설명(부대토목)" xfId="1337"/>
    <cellStyle name="Äþ_현장설명(부대토목)" xfId="1338"/>
    <cellStyle name="Aþ_현장설명(준공청소)" xfId="1339"/>
    <cellStyle name="Äþ_현장설명(준공청소)" xfId="1340"/>
    <cellStyle name="Aþ_현장설명(특수창호공사)" xfId="1341"/>
    <cellStyle name="Äþ_현장설명(특수창호공사)" xfId="1342"/>
    <cellStyle name="Aþ¸¶ [" xfId="1343"/>
    <cellStyle name="Äþ¸¶ [" xfId="1344"/>
    <cellStyle name="Aþ¸¶ [_LFD부산실행예산(020219)건축" xfId="1345"/>
    <cellStyle name="Äþ¸¶ [_LFD부산실행예산(020219)건축" xfId="1346"/>
    <cellStyle name="Aþ¸¶ [_LFD부산실행예산(020219)건축_경서실행(견적실)공무팀" xfId="1347"/>
    <cellStyle name="Äþ¸¶ [_LFD부산실행예산(020219)건축_경서실행(견적실)공무팀" xfId="1348"/>
    <cellStyle name="Aþ¸¶ [_LFD부산실행예산(020219)건축_골조공사견적가분석-1" xfId="1349"/>
    <cellStyle name="Äþ¸¶ [_LFD부산실행예산(020219)건축_골조공사견적가분석-1" xfId="1350"/>
    <cellStyle name="Aþ¸¶ [_LFD부산실행예산(020219)건축_골조공사공내역(송부)" xfId="1351"/>
    <cellStyle name="Äþ¸¶ [_LFD부산실행예산(020219)건축_골조공사공내역(송부)" xfId="1352"/>
    <cellStyle name="Aþ¸¶ [_LFD부산실행예산(020219)건축_골조공사공내역(장)" xfId="1353"/>
    <cellStyle name="Äþ¸¶ [_LFD부산실행예산(020219)건축_골조공사공내역(장)" xfId="1354"/>
    <cellStyle name="Aþ¸¶ [_LFD부산실행예산(020219)건축_골조공사실행예산품의" xfId="1355"/>
    <cellStyle name="Äþ¸¶ [_LFD부산실행예산(020219)건축_골조공사실행예산품의" xfId="1356"/>
    <cellStyle name="Aþ¸¶ [_LFD부산실행예산(020219)건축_동명삼화견본주택 기본안" xfId="1357"/>
    <cellStyle name="Äþ¸¶ [_LFD부산실행예산(020219)건축_동명삼화견본주택 기본안" xfId="1358"/>
    <cellStyle name="Aþ¸¶ [_LFD부산실행예산(020219)건축_부산덕천2차실행예산(기초DATA)" xfId="1359"/>
    <cellStyle name="Äþ¸¶ [_LFD부산실행예산(020219)건축_부산덕천2차실행예산(기초DATA)" xfId="1360"/>
    <cellStyle name="Aþ¸¶ [_LFD부산실행예산(020219)건축_부산덕천2차실행예산(기초DATA건설조정)" xfId="1361"/>
    <cellStyle name="Äþ¸¶ [_LFD부산실행예산(020219)건축_부산덕천2차실행예산(기초DATA건설조정)" xfId="1362"/>
    <cellStyle name="Aþ¸¶ [_LFD부산실행예산(020219)건축_부산덕천2차실행예산(기초DATA건설조정)-3" xfId="1363"/>
    <cellStyle name="Äþ¸¶ [_LFD부산실행예산(020219)건축_부산덕천2차실행예산(기초DATA건설조정)-3" xfId="1364"/>
    <cellStyle name="Aþ¸¶ [_LFD부산실행예산(020219)건축_부산덕천2차실행예산(기초DATA승인용)" xfId="1365"/>
    <cellStyle name="Äþ¸¶ [_LFD부산실행예산(020219)건축_부산덕천2차실행예산(기초DATA승인용)" xfId="1366"/>
    <cellStyle name="Aþ¸¶ [_LFD부산실행예산(020219)건축_부산덕천2차실행예산(기초DATA현장협의후)" xfId="1367"/>
    <cellStyle name="Äþ¸¶ [_LFD부산실행예산(020219)건축_부산덕천2차실행예산(기초DATA현장협의후)" xfId="1368"/>
    <cellStyle name="Aþ¸¶ [_LFD부산실행예산(020219)건축_실행검토_부산덕천" xfId="1369"/>
    <cellStyle name="Äþ¸¶ [_LFD부산실행예산(020219)건축_실행검토_부산덕천" xfId="1370"/>
    <cellStyle name="Aþ¸¶ [_LFD부산실행예산(020219)건축_현설공내역서" xfId="1371"/>
    <cellStyle name="Äþ¸¶ [_LFD부산실행예산(020219)건축_현설공내역서" xfId="1372"/>
    <cellStyle name="Aþ¸¶ [_LFD부산실행예산(020219)건축_현장경비신청안박성남" xfId="1373"/>
    <cellStyle name="Äþ¸¶ [_LFD부산실행예산(020219)건축_현장경비신청안박성남" xfId="1374"/>
    <cellStyle name="Aþ¸¶ [_LFD부산실행예산(020305)건축" xfId="1375"/>
    <cellStyle name="Äþ¸¶ [_LFD부산실행예산(020305)건축" xfId="1376"/>
    <cellStyle name="Aþ¸¶ [_LFD부산실행예산(020305)건축_경서실행(견적실)공무팀" xfId="1377"/>
    <cellStyle name="Äþ¸¶ [_LFD부산실행예산(020305)건축_경서실행(견적실)공무팀" xfId="1378"/>
    <cellStyle name="Aþ¸¶ [_LFD부산실행예산(020305)건축_골조공사견적가분석-1" xfId="1379"/>
    <cellStyle name="Äþ¸¶ [_LFD부산실행예산(020305)건축_골조공사견적가분석-1" xfId="1380"/>
    <cellStyle name="Aþ¸¶ [_LFD부산실행예산(020305)건축_골조공사공내역(송부)" xfId="1381"/>
    <cellStyle name="Äþ¸¶ [_LFD부산실행예산(020305)건축_골조공사공내역(송부)" xfId="1382"/>
    <cellStyle name="Aþ¸¶ [_LFD부산실행예산(020305)건축_골조공사공내역(장)" xfId="1383"/>
    <cellStyle name="Äþ¸¶ [_LFD부산실행예산(020305)건축_골조공사공내역(장)" xfId="1384"/>
    <cellStyle name="Aþ¸¶ [_LFD부산실행예산(020305)건축_골조공사실행예산품의" xfId="1385"/>
    <cellStyle name="Äþ¸¶ [_LFD부산실행예산(020305)건축_골조공사실행예산품의" xfId="1386"/>
    <cellStyle name="Aþ¸¶ [_LFD부산실행예산(020305)건축_부산덕천2차실행예산(기초DATA)" xfId="1387"/>
    <cellStyle name="Äþ¸¶ [_LFD부산실행예산(020305)건축_부산덕천2차실행예산(기초DATA)" xfId="1388"/>
    <cellStyle name="Aþ¸¶ [_LFD부산실행예산(020305)건축_부산덕천2차실행예산(기초DATA건설조정)" xfId="1389"/>
    <cellStyle name="Äþ¸¶ [_LFD부산실행예산(020305)건축_부산덕천2차실행예산(기초DATA건설조정)" xfId="1390"/>
    <cellStyle name="Aþ¸¶ [_LFD부산실행예산(020305)건축_부산덕천2차실행예산(기초DATA건설조정)-3" xfId="1391"/>
    <cellStyle name="Äþ¸¶ [_LFD부산실행예산(020305)건축_부산덕천2차실행예산(기초DATA건설조정)-3" xfId="1392"/>
    <cellStyle name="Aþ¸¶ [_LFD부산실행예산(020305)건축_부산덕천2차실행예산(기초DATA승인용)" xfId="1393"/>
    <cellStyle name="Äþ¸¶ [_LFD부산실행예산(020305)건축_부산덕천2차실행예산(기초DATA승인용)" xfId="1394"/>
    <cellStyle name="Aþ¸¶ [_LFD부산실행예산(020305)건축_부산덕천2차실행예산(기초DATA현장협의후)" xfId="1395"/>
    <cellStyle name="Äþ¸¶ [_LFD부산실행예산(020305)건축_부산덕천2차실행예산(기초DATA현장협의후)" xfId="1396"/>
    <cellStyle name="Aþ¸¶ [_LFD실행예산(020110)2855" xfId="1397"/>
    <cellStyle name="Äþ¸¶ [_LFD실행예산(020110)2855" xfId="1398"/>
    <cellStyle name="Aþ¸¶ [_LFD실행예산(020110)2855_LFD부산실행예산(020319)건축" xfId="1399"/>
    <cellStyle name="Äþ¸¶ [_LFD실행예산(020110)2855_LFD부산실행예산(020319)건축" xfId="1400"/>
    <cellStyle name="Aþ¸¶ [_LFD실행예산(020110)2855_경서실행(견적실)공무팀" xfId="1401"/>
    <cellStyle name="Äþ¸¶ [_LFD실행예산(020110)2855_경서실행(견적실)공무팀" xfId="1402"/>
    <cellStyle name="Aþ¸¶ [_LFD실행예산(020110)2855_골조공사견적가분석-1" xfId="1403"/>
    <cellStyle name="Äþ¸¶ [_LFD실행예산(020110)2855_골조공사견적가분석-1" xfId="1404"/>
    <cellStyle name="Aþ¸¶ [_LFD실행예산(020110)2855_골조공사공내역(송부)" xfId="1405"/>
    <cellStyle name="Äþ¸¶ [_LFD실행예산(020110)2855_골조공사공내역(송부)" xfId="1406"/>
    <cellStyle name="Aþ¸¶ [_LFD실행예산(020110)2855_골조공사공내역(장)" xfId="1407"/>
    <cellStyle name="Äþ¸¶ [_LFD실행예산(020110)2855_골조공사공내역(장)" xfId="1408"/>
    <cellStyle name="Aþ¸¶ [_LFD실행예산(020110)2855_골조공사실행예산품의" xfId="1409"/>
    <cellStyle name="Äþ¸¶ [_LFD실행예산(020110)2855_골조공사실행예산품의" xfId="1410"/>
    <cellStyle name="Aþ¸¶ [_LFD실행예산(020110)2855_골조공사실행예산품의(현장송부)" xfId="1411"/>
    <cellStyle name="Äþ¸¶ [_LFD실행예산(020110)2855_골조공사실행예산품의(현장송부)" xfId="1412"/>
    <cellStyle name="Aþ¸¶ [_LFD실행예산(020110)2855_공사특수조건(공정별)" xfId="1413"/>
    <cellStyle name="Äþ¸¶ [_LFD실행예산(020110)2855_공사특수조건(공정별)" xfId="1414"/>
    <cellStyle name="Aþ¸¶ [_LFD실행예산(020110)2855_동명삼화견본주택 기본안" xfId="1415"/>
    <cellStyle name="Äþ¸¶ [_LFD실행예산(020110)2855_동명삼화견본주택 기본안" xfId="1416"/>
    <cellStyle name="Aþ¸¶ [_LFD실행예산(020110)2855_부산덕천2차실행예산(기초DATA)" xfId="1417"/>
    <cellStyle name="Äþ¸¶ [_LFD실행예산(020110)2855_부산덕천2차실행예산(기초DATA)" xfId="1418"/>
    <cellStyle name="Aþ¸¶ [_LFD실행예산(020110)2855_부산덕천2차실행예산(기초DATA건설조정)" xfId="1419"/>
    <cellStyle name="Äþ¸¶ [_LFD실행예산(020110)2855_부산덕천2차실행예산(기초DATA건설조정)" xfId="1420"/>
    <cellStyle name="Aþ¸¶ [_LFD실행예산(020110)2855_부산덕천2차실행예산(기초DATA건설조정)-3" xfId="1421"/>
    <cellStyle name="Äþ¸¶ [_LFD실행예산(020110)2855_부산덕천2차실행예산(기초DATA건설조정)-3" xfId="1422"/>
    <cellStyle name="Aþ¸¶ [_LFD실행예산(020110)2855_부산덕천2차실행예산(기초DATA승인용)" xfId="1423"/>
    <cellStyle name="Äþ¸¶ [_LFD실행예산(020110)2855_부산덕천2차실행예산(기초DATA승인용)" xfId="1424"/>
    <cellStyle name="Aþ¸¶ [_LFD실행예산(020110)2855_부산덕천2차실행예산(기초DATA현장협의후)" xfId="1425"/>
    <cellStyle name="Äþ¸¶ [_LFD실행예산(020110)2855_부산덕천2차실행예산(기초DATA현장협의후)" xfId="1426"/>
    <cellStyle name="Aþ¸¶ [_LFD실행예산(020110)2855_실행검토_부산덕천" xfId="1427"/>
    <cellStyle name="Äþ¸¶ [_LFD실행예산(020110)2855_실행검토_부산덕천" xfId="1428"/>
    <cellStyle name="Aþ¸¶ [_LFD실행예산(020110)2855_철거공사견적대비(울산옥동)" xfId="1429"/>
    <cellStyle name="Äþ¸¶ [_LFD실행예산(020110)2855_철거공사견적대비(울산옥동)" xfId="1430"/>
    <cellStyle name="Aþ¸¶ [_LFD실행예산(020110)2855_토공사" xfId="1431"/>
    <cellStyle name="Äþ¸¶ [_LFD실행예산(020110)2855_토공사" xfId="1432"/>
    <cellStyle name="Aþ¸¶ [_LFD실행예산(020110)2855_현설공내역서" xfId="1433"/>
    <cellStyle name="Äþ¸¶ [_LFD실행예산(020110)2855_현설공내역서" xfId="1434"/>
    <cellStyle name="Aþ¸¶ [_LFD실행예산(020110)2855_현장경비신청안박성남" xfId="1435"/>
    <cellStyle name="Äþ¸¶ [_LFD실행예산(020110)2855_현장경비신청안박성남" xfId="1436"/>
    <cellStyle name="Aþ¸¶ [_경서실행(견적실)공무팀" xfId="1437"/>
    <cellStyle name="Äþ¸¶ [_경서실행(견적실)공무팀" xfId="1438"/>
    <cellStyle name="Aþ¸¶ [_경서실행(견적실)공무팀_1" xfId="1439"/>
    <cellStyle name="Äþ¸¶ [_경서실행(견적실)공무팀_1" xfId="1440"/>
    <cellStyle name="Aþ¸¶ [_골조공사실행예산품의(현장송부)" xfId="1441"/>
    <cellStyle name="Äþ¸¶ [_골조공사실행예산품의(현장송부)" xfId="1442"/>
    <cellStyle name="Aþ¸¶ [_공사특수조건(공정별)" xfId="1443"/>
    <cellStyle name="Äþ¸¶ [_공사특수조건(공정별)" xfId="1444"/>
    <cellStyle name="Aþ¸¶ [_광주공장(대비1218)" xfId="1445"/>
    <cellStyle name="Äþ¸¶ [_광주공장(대비1218)" xfId="1446"/>
    <cellStyle name="Aþ¸¶ [_금속공사 현장설명서" xfId="1447"/>
    <cellStyle name="Äþ¸¶ [_금속공사 현장설명서" xfId="1448"/>
    <cellStyle name="Aþ¸¶ [_기계실행(LFD광주공장.현설용)" xfId="1449"/>
    <cellStyle name="Äþ¸¶ [_기계실행(LFD광주공장.현설용)" xfId="1450"/>
    <cellStyle name="Aþ¸¶ [_동명삼화견본주택 기본안" xfId="1451"/>
    <cellStyle name="Äþ¸¶ [_동명삼화견본주택 기본안" xfId="1452"/>
    <cellStyle name="Aþ¸¶ [_마곡보완" xfId="1453"/>
    <cellStyle name="Äþ¸¶ [_마곡보완" xfId="1454"/>
    <cellStyle name="Aþ¸¶ [_마곡보완_LFD부산실행예산(020219)건축" xfId="1455"/>
    <cellStyle name="Äþ¸¶ [_마곡보완_LFD부산실행예산(020219)건축" xfId="1456"/>
    <cellStyle name="Aþ¸¶ [_마곡보완_LFD부산실행예산(020219)건축_경서실행(견적실)공무팀" xfId="1457"/>
    <cellStyle name="Äþ¸¶ [_마곡보완_LFD부산실행예산(020219)건축_경서실행(견적실)공무팀" xfId="1458"/>
    <cellStyle name="Aþ¸¶ [_마곡보완_LFD부산실행예산(020219)건축_골조공사견적가분석-1" xfId="1459"/>
    <cellStyle name="Äþ¸¶ [_마곡보완_LFD부산실행예산(020219)건축_골조공사견적가분석-1" xfId="1460"/>
    <cellStyle name="Aþ¸¶ [_마곡보완_LFD부산실행예산(020219)건축_골조공사공내역(송부)" xfId="1461"/>
    <cellStyle name="Äþ¸¶ [_마곡보완_LFD부산실행예산(020219)건축_골조공사공내역(송부)" xfId="1462"/>
    <cellStyle name="Aþ¸¶ [_마곡보완_LFD부산실행예산(020219)건축_골조공사공내역(장)" xfId="1463"/>
    <cellStyle name="Äþ¸¶ [_마곡보완_LFD부산실행예산(020219)건축_골조공사공내역(장)" xfId="1464"/>
    <cellStyle name="Aþ¸¶ [_마곡보완_LFD부산실행예산(020219)건축_골조공사실행예산품의" xfId="1465"/>
    <cellStyle name="Äþ¸¶ [_마곡보완_LFD부산실행예산(020219)건축_골조공사실행예산품의" xfId="1466"/>
    <cellStyle name="Aþ¸¶ [_마곡보완_LFD부산실행예산(020219)건축_동명삼화견본주택 기본안" xfId="1467"/>
    <cellStyle name="Äþ¸¶ [_마곡보완_LFD부산실행예산(020219)건축_동명삼화견본주택 기본안" xfId="1468"/>
    <cellStyle name="Aþ¸¶ [_마곡보완_LFD부산실행예산(020219)건축_부산덕천2차실행예산(기초DATA)" xfId="1469"/>
    <cellStyle name="Äþ¸¶ [_마곡보완_LFD부산실행예산(020219)건축_부산덕천2차실행예산(기초DATA)" xfId="1470"/>
    <cellStyle name="Aþ¸¶ [_마곡보완_LFD부산실행예산(020219)건축_부산덕천2차실행예산(기초DATA건설조정)" xfId="1471"/>
    <cellStyle name="Äþ¸¶ [_마곡보완_LFD부산실행예산(020219)건축_부산덕천2차실행예산(기초DATA건설조정)" xfId="1472"/>
    <cellStyle name="Aþ¸¶ [_마곡보완_LFD부산실행예산(020219)건축_부산덕천2차실행예산(기초DATA건설조정)-3" xfId="1473"/>
    <cellStyle name="Äþ¸¶ [_마곡보완_LFD부산실행예산(020219)건축_부산덕천2차실행예산(기초DATA건설조정)-3" xfId="1474"/>
    <cellStyle name="Aþ¸¶ [_마곡보완_LFD부산실행예산(020219)건축_부산덕천2차실행예산(기초DATA승인용)" xfId="1475"/>
    <cellStyle name="Äþ¸¶ [_마곡보완_LFD부산실행예산(020219)건축_부산덕천2차실행예산(기초DATA승인용)" xfId="1476"/>
    <cellStyle name="Aþ¸¶ [_마곡보완_LFD부산실행예산(020219)건축_부산덕천2차실행예산(기초DATA현장협의후)" xfId="1477"/>
    <cellStyle name="Äþ¸¶ [_마곡보완_LFD부산실행예산(020219)건축_부산덕천2차실행예산(기초DATA현장협의후)" xfId="1478"/>
    <cellStyle name="Aþ¸¶ [_마곡보완_LFD부산실행예산(020219)건축_실행검토_부산덕천" xfId="1479"/>
    <cellStyle name="Äþ¸¶ [_마곡보완_LFD부산실행예산(020219)건축_실행검토_부산덕천" xfId="1480"/>
    <cellStyle name="Aþ¸¶ [_마곡보완_LFD부산실행예산(020219)건축_현설공내역서" xfId="1481"/>
    <cellStyle name="Äþ¸¶ [_마곡보완_LFD부산실행예산(020219)건축_현설공내역서" xfId="1482"/>
    <cellStyle name="Aþ¸¶ [_마곡보완_LFD부산실행예산(020219)건축_현장경비신청안박성남" xfId="1483"/>
    <cellStyle name="Äþ¸¶ [_마곡보완_LFD부산실행예산(020219)건축_현장경비신청안박성남" xfId="1484"/>
    <cellStyle name="Aþ¸¶ [_마곡보완_LFD부산실행예산(020305)건축" xfId="1485"/>
    <cellStyle name="Äþ¸¶ [_마곡보완_LFD부산실행예산(020305)건축" xfId="1486"/>
    <cellStyle name="Aþ¸¶ [_마곡보완_LFD부산실행예산(020305)건축_경서실행(견적실)공무팀" xfId="1487"/>
    <cellStyle name="Äþ¸¶ [_마곡보완_LFD부산실행예산(020305)건축_경서실행(견적실)공무팀" xfId="1488"/>
    <cellStyle name="Aþ¸¶ [_마곡보완_LFD부산실행예산(020305)건축_골조공사견적가분석-1" xfId="1489"/>
    <cellStyle name="Äþ¸¶ [_마곡보완_LFD부산실행예산(020305)건축_골조공사견적가분석-1" xfId="1490"/>
    <cellStyle name="Aþ¸¶ [_마곡보완_LFD부산실행예산(020305)건축_골조공사공내역(송부)" xfId="1491"/>
    <cellStyle name="Äþ¸¶ [_마곡보완_LFD부산실행예산(020305)건축_골조공사공내역(송부)" xfId="1492"/>
    <cellStyle name="Aþ¸¶ [_마곡보완_LFD부산실행예산(020305)건축_골조공사공내역(장)" xfId="1493"/>
    <cellStyle name="Äþ¸¶ [_마곡보완_LFD부산실행예산(020305)건축_골조공사공내역(장)" xfId="1494"/>
    <cellStyle name="Aþ¸¶ [_마곡보완_LFD부산실행예산(020305)건축_골조공사실행예산품의" xfId="1495"/>
    <cellStyle name="Äþ¸¶ [_마곡보완_LFD부산실행예산(020305)건축_골조공사실행예산품의" xfId="1496"/>
    <cellStyle name="Aþ¸¶ [_마곡보완_LFD부산실행예산(020305)건축_부산덕천2차실행예산(기초DATA)" xfId="1497"/>
    <cellStyle name="Äþ¸¶ [_마곡보완_LFD부산실행예산(020305)건축_부산덕천2차실행예산(기초DATA)" xfId="1498"/>
    <cellStyle name="Aþ¸¶ [_마곡보완_LFD부산실행예산(020305)건축_부산덕천2차실행예산(기초DATA건설조정)" xfId="1499"/>
    <cellStyle name="Äþ¸¶ [_마곡보완_LFD부산실행예산(020305)건축_부산덕천2차실행예산(기초DATA건설조정)" xfId="1500"/>
    <cellStyle name="Aþ¸¶ [_마곡보완_LFD부산실행예산(020305)건축_부산덕천2차실행예산(기초DATA건설조정)-3" xfId="1501"/>
    <cellStyle name="Äþ¸¶ [_마곡보완_LFD부산실행예산(020305)건축_부산덕천2차실행예산(기초DATA건설조정)-3" xfId="1502"/>
    <cellStyle name="Aþ¸¶ [_마곡보완_LFD부산실행예산(020305)건축_부산덕천2차실행예산(기초DATA승인용)" xfId="1503"/>
    <cellStyle name="Äþ¸¶ [_마곡보완_LFD부산실행예산(020305)건축_부산덕천2차실행예산(기초DATA승인용)" xfId="1504"/>
    <cellStyle name="Aþ¸¶ [_마곡보완_LFD부산실행예산(020305)건축_부산덕천2차실행예산(기초DATA현장협의후)" xfId="1505"/>
    <cellStyle name="Äþ¸¶ [_마곡보완_LFD부산실행예산(020305)건축_부산덕천2차실행예산(기초DATA현장협의후)" xfId="1506"/>
    <cellStyle name="Aþ¸¶ [_마곡보완_LFD실행예산(020110)2855" xfId="1507"/>
    <cellStyle name="Äþ¸¶ [_마곡보완_LFD실행예산(020110)2855" xfId="1508"/>
    <cellStyle name="Aþ¸¶ [_마곡보완_LFD실행예산(020110)2855_LFD부산실행예산(020319)건축" xfId="1509"/>
    <cellStyle name="Äþ¸¶ [_마곡보완_LFD실행예산(020110)2855_LFD부산실행예산(020319)건축" xfId="1510"/>
    <cellStyle name="Aþ¸¶ [_마곡보완_LFD실행예산(020110)2855_경서실행(견적실)공무팀" xfId="1511"/>
    <cellStyle name="Äþ¸¶ [_마곡보완_LFD실행예산(020110)2855_경서실행(견적실)공무팀" xfId="1512"/>
    <cellStyle name="Aþ¸¶ [_마곡보완_LFD실행예산(020110)2855_골조공사견적가분석-1" xfId="1513"/>
    <cellStyle name="Äþ¸¶ [_마곡보완_LFD실행예산(020110)2855_골조공사견적가분석-1" xfId="1514"/>
    <cellStyle name="Aþ¸¶ [_마곡보완_LFD실행예산(020110)2855_골조공사공내역(송부)" xfId="1515"/>
    <cellStyle name="Äþ¸¶ [_마곡보완_LFD실행예산(020110)2855_골조공사공내역(송부)" xfId="1516"/>
    <cellStyle name="Aþ¸¶ [_마곡보완_LFD실행예산(020110)2855_골조공사공내역(장)" xfId="1517"/>
    <cellStyle name="Äþ¸¶ [_마곡보완_LFD실행예산(020110)2855_골조공사공내역(장)" xfId="1518"/>
    <cellStyle name="Aþ¸¶ [_마곡보완_LFD실행예산(020110)2855_골조공사실행예산품의" xfId="1519"/>
    <cellStyle name="Äþ¸¶ [_마곡보완_LFD실행예산(020110)2855_골조공사실행예산품의" xfId="1520"/>
    <cellStyle name="Aþ¸¶ [_마곡보완_LFD실행예산(020110)2855_골조공사실행예산품의(현장송부)" xfId="1521"/>
    <cellStyle name="Äþ¸¶ [_마곡보완_LFD실행예산(020110)2855_골조공사실행예산품의(현장송부)" xfId="1522"/>
    <cellStyle name="Aþ¸¶ [_마곡보완_LFD실행예산(020110)2855_공사특수조건(공정별)" xfId="1523"/>
    <cellStyle name="Äþ¸¶ [_마곡보완_LFD실행예산(020110)2855_공사특수조건(공정별)" xfId="1524"/>
    <cellStyle name="Aþ¸¶ [_마곡보완_LFD실행예산(020110)2855_동명삼화견본주택 기본안" xfId="1525"/>
    <cellStyle name="Äþ¸¶ [_마곡보완_LFD실행예산(020110)2855_동명삼화견본주택 기본안" xfId="1526"/>
    <cellStyle name="Aþ¸¶ [_마곡보완_LFD실행예산(020110)2855_부산덕천2차실행예산(기초DATA)" xfId="1527"/>
    <cellStyle name="Äþ¸¶ [_마곡보완_LFD실행예산(020110)2855_부산덕천2차실행예산(기초DATA)" xfId="1528"/>
    <cellStyle name="Aþ¸¶ [_마곡보완_LFD실행예산(020110)2855_부산덕천2차실행예산(기초DATA건설조정)" xfId="1529"/>
    <cellStyle name="Äþ¸¶ [_마곡보완_LFD실행예산(020110)2855_부산덕천2차실행예산(기초DATA건설조정)" xfId="1530"/>
    <cellStyle name="Aþ¸¶ [_마곡보완_LFD실행예산(020110)2855_부산덕천2차실행예산(기초DATA건설조정)-3" xfId="1531"/>
    <cellStyle name="Äþ¸¶ [_마곡보완_LFD실행예산(020110)2855_부산덕천2차실행예산(기초DATA건설조정)-3" xfId="1532"/>
    <cellStyle name="Aþ¸¶ [_마곡보완_LFD실행예산(020110)2855_부산덕천2차실행예산(기초DATA승인용)" xfId="1533"/>
    <cellStyle name="Äþ¸¶ [_마곡보완_LFD실행예산(020110)2855_부산덕천2차실행예산(기초DATA승인용)" xfId="1534"/>
    <cellStyle name="Aþ¸¶ [_마곡보완_LFD실행예산(020110)2855_부산덕천2차실행예산(기초DATA현장협의후)" xfId="1535"/>
    <cellStyle name="Äþ¸¶ [_마곡보완_LFD실행예산(020110)2855_부산덕천2차실행예산(기초DATA현장협의후)" xfId="1536"/>
    <cellStyle name="Aþ¸¶ [_마곡보완_LFD실행예산(020110)2855_실행검토_부산덕천" xfId="1537"/>
    <cellStyle name="Äþ¸¶ [_마곡보완_LFD실행예산(020110)2855_실행검토_부산덕천" xfId="1538"/>
    <cellStyle name="Aþ¸¶ [_마곡보완_LFD실행예산(020110)2855_철거공사견적대비(울산옥동)" xfId="1539"/>
    <cellStyle name="Äþ¸¶ [_마곡보완_LFD실행예산(020110)2855_철거공사견적대비(울산옥동)" xfId="1540"/>
    <cellStyle name="Aþ¸¶ [_마곡보완_LFD실행예산(020110)2855_토공사" xfId="1541"/>
    <cellStyle name="Äþ¸¶ [_마곡보완_LFD실행예산(020110)2855_토공사" xfId="1542"/>
    <cellStyle name="Aþ¸¶ [_마곡보완_LFD실행예산(020110)2855_현설공내역서" xfId="1543"/>
    <cellStyle name="Äþ¸¶ [_마곡보완_LFD실행예산(020110)2855_현설공내역서" xfId="1544"/>
    <cellStyle name="Aþ¸¶ [_마곡보완_LFD실행예산(020110)2855_현장경비신청안박성남" xfId="1545"/>
    <cellStyle name="Äþ¸¶ [_마곡보완_LFD실행예산(020110)2855_현장경비신청안박성남" xfId="1546"/>
    <cellStyle name="Aþ¸¶ [_마곡보완_경서실행(견적실)공무팀" xfId="1547"/>
    <cellStyle name="Äþ¸¶ [_마곡보완_경서실행(견적실)공무팀" xfId="1548"/>
    <cellStyle name="Aþ¸¶ [_마곡보완_경서실행(견적실)공무팀_1" xfId="1549"/>
    <cellStyle name="Äþ¸¶ [_마곡보완_경서실행(견적실)공무팀_1" xfId="1550"/>
    <cellStyle name="Aþ¸¶ [_마곡보완_골조공사실행예산품의(현장송부)" xfId="1551"/>
    <cellStyle name="Äþ¸¶ [_마곡보완_골조공사실행예산품의(현장송부)" xfId="1552"/>
    <cellStyle name="Aþ¸¶ [_마곡보완_공사특수조건(공정별)" xfId="1553"/>
    <cellStyle name="Äþ¸¶ [_마곡보완_공사특수조건(공정별)" xfId="1554"/>
    <cellStyle name="Aþ¸¶ [_마곡보완_광주공장(대비1218)" xfId="1555"/>
    <cellStyle name="Äþ¸¶ [_마곡보완_광주공장(대비1218)" xfId="1556"/>
    <cellStyle name="Aþ¸¶ [_마곡보완_금속공사 현장설명서" xfId="1557"/>
    <cellStyle name="Äþ¸¶ [_마곡보완_금속공사 현장설명서" xfId="1558"/>
    <cellStyle name="Aþ¸¶ [_마곡보완_기계실행(LFD광주공장.현설용)" xfId="1559"/>
    <cellStyle name="Äþ¸¶ [_마곡보완_기계실행(LFD광주공장.현설용)" xfId="1560"/>
    <cellStyle name="Aþ¸¶ [_마곡보완_동명삼화견본주택 기본안" xfId="1561"/>
    <cellStyle name="Äþ¸¶ [_마곡보완_동명삼화견본주택 기본안" xfId="1562"/>
    <cellStyle name="Aþ¸¶ [_마곡보완_방수공사 현장설명서" xfId="1563"/>
    <cellStyle name="Äþ¸¶ [_마곡보완_방수공사 현장설명서" xfId="1564"/>
    <cellStyle name="Aþ¸¶ [_마곡보완_부산덕천동롯데아파트(환경ENG)" xfId="1565"/>
    <cellStyle name="Äþ¸¶ [_마곡보완_부산덕천동롯데아파트(환경ENG)" xfId="1566"/>
    <cellStyle name="Aþ¸¶ [_마곡보완_부산덕천동아파트(세경엔지니어링)" xfId="1567"/>
    <cellStyle name="Äþ¸¶ [_마곡보완_부산덕천동아파트(세경엔지니어링)" xfId="1568"/>
    <cellStyle name="Aþ¸¶ [_마곡보완_실행검토_부산덕천" xfId="1569"/>
    <cellStyle name="Äþ¸¶ [_마곡보완_실행검토_부산덕천" xfId="1570"/>
    <cellStyle name="Aþ¸¶ [_마곡보완_조적공사 현장설명서" xfId="1571"/>
    <cellStyle name="Äþ¸¶ [_마곡보완_조적공사 현장설명서" xfId="1572"/>
    <cellStyle name="Aþ¸¶ [_마곡보완_철거공사견적대비(울산옥동)" xfId="1573"/>
    <cellStyle name="Äþ¸¶ [_마곡보완_철거공사견적대비(울산옥동)" xfId="1574"/>
    <cellStyle name="Aþ¸¶ [_마곡보완_토공사" xfId="1575"/>
    <cellStyle name="Äþ¸¶ [_마곡보완_토공사" xfId="1576"/>
    <cellStyle name="Aþ¸¶ [_마곡보완_특기사항(조적(1).미장.방수.EL)-1021" xfId="1577"/>
    <cellStyle name="Äþ¸¶ [_마곡보완_특기사항(조적(1).미장.방수.EL)-1021" xfId="1578"/>
    <cellStyle name="Aþ¸¶ [_마곡보완_특기사항(조적.미장.방수.판넬.잡철)" xfId="1579"/>
    <cellStyle name="Äþ¸¶ [_마곡보완_특기사항(조적.미장.방수.판넬.잡철)" xfId="1580"/>
    <cellStyle name="Aþ¸¶ [_마곡보완_현장경비신청안박성남" xfId="1581"/>
    <cellStyle name="Äþ¸¶ [_마곡보완_현장경비신청안박성남" xfId="1582"/>
    <cellStyle name="Aþ¸¶ [_마곡보완_현장설명(가스설비)" xfId="1583"/>
    <cellStyle name="Äþ¸¶ [_마곡보완_현장설명(가스설비)" xfId="1584"/>
    <cellStyle name="Aþ¸¶ [_마곡보완_현장설명(기계설비)" xfId="1585"/>
    <cellStyle name="Äþ¸¶ [_마곡보완_현장설명(기계설비)" xfId="1586"/>
    <cellStyle name="Aþ¸¶ [_마곡보완_현장설명(내장판넬)" xfId="1587"/>
    <cellStyle name="Äþ¸¶ [_마곡보완_현장설명(내장판넬)" xfId="1588"/>
    <cellStyle name="Aþ¸¶ [_마곡보완_현장설명(바닥마감공사)" xfId="1589"/>
    <cellStyle name="Äþ¸¶ [_마곡보완_현장설명(바닥마감공사)" xfId="1590"/>
    <cellStyle name="Aþ¸¶ [_마곡보완_현장설명(부대토목)" xfId="1591"/>
    <cellStyle name="Äþ¸¶ [_마곡보완_현장설명(부대토목)" xfId="1592"/>
    <cellStyle name="Aþ¸¶ [_마곡보완_현장설명(준공청소)" xfId="1593"/>
    <cellStyle name="Äþ¸¶ [_마곡보완_현장설명(준공청소)" xfId="1594"/>
    <cellStyle name="Aþ¸¶ [_마곡보완_현장설명(특수창호공사)" xfId="1595"/>
    <cellStyle name="Äþ¸¶ [_마곡보완_현장설명(특수창호공사)" xfId="1596"/>
    <cellStyle name="Aþ¸¶ [_방수공사 현장설명서" xfId="1597"/>
    <cellStyle name="Äþ¸¶ [_방수공사 현장설명서" xfId="1598"/>
    <cellStyle name="Aþ¸¶ [_부산덕천동롯데아파트(환경ENG)" xfId="1599"/>
    <cellStyle name="Äþ¸¶ [_부산덕천동롯데아파트(환경ENG)" xfId="1600"/>
    <cellStyle name="Aþ¸¶ [_부산덕천동아파트(세경엔지니어링)" xfId="1601"/>
    <cellStyle name="Äþ¸¶ [_부산덕천동아파트(세경엔지니어링)" xfId="1602"/>
    <cellStyle name="Aþ¸¶ [_실행검토_부산덕천" xfId="1603"/>
    <cellStyle name="Äþ¸¶ [_실행검토_부산덕천" xfId="1604"/>
    <cellStyle name="Aþ¸¶ [_조적공사 현장설명서" xfId="1605"/>
    <cellStyle name="Äþ¸¶ [_조적공사 현장설명서" xfId="1606"/>
    <cellStyle name="Aþ¸¶ [_철거공사견적대비(울산옥동)" xfId="1607"/>
    <cellStyle name="Äþ¸¶ [_철거공사견적대비(울산옥동)" xfId="1608"/>
    <cellStyle name="Aþ¸¶ [_토공사" xfId="1609"/>
    <cellStyle name="Äþ¸¶ [_토공사" xfId="1610"/>
    <cellStyle name="Aþ¸¶ [_특기사항(조적(1).미장.방수.EL)-1021" xfId="1611"/>
    <cellStyle name="Äþ¸¶ [_특기사항(조적(1).미장.방수.EL)-1021" xfId="1612"/>
    <cellStyle name="Aþ¸¶ [_특기사항(조적.미장.방수.판넬.잡철)" xfId="1613"/>
    <cellStyle name="Äþ¸¶ [_특기사항(조적.미장.방수.판넬.잡철)" xfId="1614"/>
    <cellStyle name="Aþ¸¶ [_현장경비신청안박성남" xfId="1615"/>
    <cellStyle name="Äþ¸¶ [_현장경비신청안박성남" xfId="1616"/>
    <cellStyle name="Aþ¸¶ [_현장설명(가스설비)" xfId="1617"/>
    <cellStyle name="Äþ¸¶ [_현장설명(가스설비)" xfId="1618"/>
    <cellStyle name="Aþ¸¶ [_현장설명(기계설비)" xfId="1619"/>
    <cellStyle name="Äþ¸¶ [_현장설명(기계설비)" xfId="1620"/>
    <cellStyle name="Aþ¸¶ [_현장설명(내장판넬)" xfId="1621"/>
    <cellStyle name="Äþ¸¶ [_현장설명(내장판넬)" xfId="1622"/>
    <cellStyle name="Aþ¸¶ [_현장설명(바닥마감공사)" xfId="1623"/>
    <cellStyle name="Äþ¸¶ [_현장설명(바닥마감공사)" xfId="1624"/>
    <cellStyle name="Aþ¸¶ [_현장설명(부대토목)" xfId="1625"/>
    <cellStyle name="Äþ¸¶ [_현장설명(부대토목)" xfId="1626"/>
    <cellStyle name="Aþ¸¶ [_현장설명(준공청소)" xfId="1627"/>
    <cellStyle name="Äþ¸¶ [_현장설명(준공청소)" xfId="1628"/>
    <cellStyle name="Aþ¸¶ [_현장설명(특수창호공사)" xfId="1629"/>
    <cellStyle name="Äþ¸¶ [_현장설명(특수창호공사)" xfId="1630"/>
    <cellStyle name="AÞ¸¶ [0]_  A¾  CO  " xfId="1631"/>
    <cellStyle name="ÄÞ¸¶ [0]_»ç¾÷È¿°ú" xfId="1632"/>
    <cellStyle name="AÞ¸¶ [0]_°u¸?BS('98) " xfId="1633"/>
    <cellStyle name="ÄÞ¸¶ [0]_2000¼ÕÈ® " xfId="1634"/>
    <cellStyle name="AÞ¸¶ [0]_AN°y(1.25) " xfId="1635"/>
    <cellStyle name="ÄÞ¸¶ [0]_INQUIRY ¿µ¾÷ÃßÁø " xfId="1636"/>
    <cellStyle name="AÞ¸¶ [0]_INQUIRY ¿μ¾÷AßAø " xfId="1637"/>
    <cellStyle name="AÞ¸¶_  A¾  CO  " xfId="1638"/>
    <cellStyle name="ÄÞ¸¶_»ç¾÷È¿°ú" xfId="1639"/>
    <cellStyle name="AÞ¸¶_°u¸?C×¸n_¾÷A¾º° " xfId="1640"/>
    <cellStyle name="ÄÞ¸¶_2000¼ÕÈ® " xfId="1641"/>
    <cellStyle name="AÞ¸¶_AN°y(1.25) " xfId="1642"/>
    <cellStyle name="ÄÞ¸¶_INQUIRY ¿µ¾÷ÃßÁø " xfId="1643"/>
    <cellStyle name="AÞ¸¶_INQUIRY ¿μ¾÷AßAø " xfId="1644"/>
    <cellStyle name="Àú¸®¼ö" xfId="1645"/>
    <cellStyle name="Àú¸®¼ö0" xfId="1646"/>
    <cellStyle name="Au¸r " xfId="1647"/>
    <cellStyle name="Au¸r¼" xfId="1648"/>
    <cellStyle name="_x0001_b" xfId="1649"/>
    <cellStyle name="Body" xfId="1650"/>
    <cellStyle name="C¡IA¨ª_  FAB AIA￠´  " xfId="1651"/>
    <cellStyle name="C￥" xfId="1652"/>
    <cellStyle name="Ç¥" xfId="1653"/>
    <cellStyle name="C￥_LFD부산실행예산(020219)건축" xfId="1654"/>
    <cellStyle name="Ç¥_LFD부산실행예산(020219)건축" xfId="1655"/>
    <cellStyle name="C￥_LFD부산실행예산(020219)건축_경서실행(견적실)공무팀" xfId="1656"/>
    <cellStyle name="Ç¥_LFD부산실행예산(020219)건축_경서실행(견적실)공무팀" xfId="1657"/>
    <cellStyle name="C￥_LFD부산실행예산(020219)건축_골조공사견적가분석-1" xfId="1658"/>
    <cellStyle name="Ç¥_LFD부산실행예산(020219)건축_골조공사견적가분석-1" xfId="1659"/>
    <cellStyle name="C￥_LFD부산실행예산(020219)건축_골조공사공내역(송부)" xfId="1660"/>
    <cellStyle name="Ç¥_LFD부산실행예산(020219)건축_골조공사공내역(송부)" xfId="1661"/>
    <cellStyle name="C￥_LFD부산실행예산(020219)건축_골조공사공내역(장)" xfId="1662"/>
    <cellStyle name="Ç¥_LFD부산실행예산(020219)건축_골조공사공내역(장)" xfId="1663"/>
    <cellStyle name="C￥_LFD부산실행예산(020219)건축_골조공사실행예산품의" xfId="1664"/>
    <cellStyle name="Ç¥_LFD부산실행예산(020219)건축_골조공사실행예산품의" xfId="1665"/>
    <cellStyle name="C￥_LFD부산실행예산(020219)건축_동명삼화견본주택 기본안" xfId="1666"/>
    <cellStyle name="Ç¥_LFD부산실행예산(020219)건축_동명삼화견본주택 기본안" xfId="1667"/>
    <cellStyle name="C￥_LFD부산실행예산(020219)건축_부산덕천2차실행예산(기초DATA)" xfId="1668"/>
    <cellStyle name="Ç¥_LFD부산실행예산(020219)건축_부산덕천2차실행예산(기초DATA)" xfId="1669"/>
    <cellStyle name="C￥_LFD부산실행예산(020219)건축_부산덕천2차실행예산(기초DATA건설조정)" xfId="1670"/>
    <cellStyle name="Ç¥_LFD부산실행예산(020219)건축_부산덕천2차실행예산(기초DATA건설조정)" xfId="1671"/>
    <cellStyle name="C￥_LFD부산실행예산(020219)건축_부산덕천2차실행예산(기초DATA건설조정)-3" xfId="1672"/>
    <cellStyle name="Ç¥_LFD부산실행예산(020219)건축_부산덕천2차실행예산(기초DATA건설조정)-3" xfId="1673"/>
    <cellStyle name="C￥_LFD부산실행예산(020219)건축_부산덕천2차실행예산(기초DATA승인용)" xfId="1674"/>
    <cellStyle name="Ç¥_LFD부산실행예산(020219)건축_부산덕천2차실행예산(기초DATA승인용)" xfId="1675"/>
    <cellStyle name="C￥_LFD부산실행예산(020219)건축_부산덕천2차실행예산(기초DATA현장협의후)" xfId="1676"/>
    <cellStyle name="Ç¥_LFD부산실행예산(020219)건축_부산덕천2차실행예산(기초DATA현장협의후)" xfId="1677"/>
    <cellStyle name="C￥_LFD부산실행예산(020219)건축_실행검토_부산덕천" xfId="1678"/>
    <cellStyle name="Ç¥_LFD부산실행예산(020219)건축_실행검토_부산덕천" xfId="1679"/>
    <cellStyle name="C￥_LFD부산실행예산(020219)건축_현설공내역서" xfId="1680"/>
    <cellStyle name="Ç¥_LFD부산실행예산(020219)건축_현설공내역서" xfId="1681"/>
    <cellStyle name="C￥_LFD부산실행예산(020219)건축_현장경비신청안박성남" xfId="1682"/>
    <cellStyle name="Ç¥_LFD부산실행예산(020219)건축_현장경비신청안박성남" xfId="1683"/>
    <cellStyle name="C￥_LFD부산실행예산(020305)건축" xfId="1684"/>
    <cellStyle name="Ç¥_LFD부산실행예산(020305)건축" xfId="1685"/>
    <cellStyle name="C￥_LFD부산실행예산(020305)건축_경서실행(견적실)공무팀" xfId="1686"/>
    <cellStyle name="Ç¥_LFD부산실행예산(020305)건축_경서실행(견적실)공무팀" xfId="1687"/>
    <cellStyle name="C￥_LFD부산실행예산(020305)건축_골조공사견적가분석-1" xfId="1688"/>
    <cellStyle name="Ç¥_LFD부산실행예산(020305)건축_골조공사견적가분석-1" xfId="1689"/>
    <cellStyle name="C￥_LFD부산실행예산(020305)건축_골조공사공내역(송부)" xfId="1690"/>
    <cellStyle name="Ç¥_LFD부산실행예산(020305)건축_골조공사공내역(송부)" xfId="1691"/>
    <cellStyle name="C￥_LFD부산실행예산(020305)건축_골조공사공내역(장)" xfId="1692"/>
    <cellStyle name="Ç¥_LFD부산실행예산(020305)건축_골조공사공내역(장)" xfId="1693"/>
    <cellStyle name="C￥_LFD부산실행예산(020305)건축_골조공사실행예산품의" xfId="1694"/>
    <cellStyle name="Ç¥_LFD부산실행예산(020305)건축_골조공사실행예산품의" xfId="1695"/>
    <cellStyle name="C￥_LFD부산실행예산(020305)건축_부산덕천2차실행예산(기초DATA)" xfId="1696"/>
    <cellStyle name="Ç¥_LFD부산실행예산(020305)건축_부산덕천2차실행예산(기초DATA)" xfId="1697"/>
    <cellStyle name="C￥_LFD부산실행예산(020305)건축_부산덕천2차실행예산(기초DATA건설조정)" xfId="1698"/>
    <cellStyle name="Ç¥_LFD부산실행예산(020305)건축_부산덕천2차실행예산(기초DATA건설조정)" xfId="1699"/>
    <cellStyle name="C￥_LFD부산실행예산(020305)건축_부산덕천2차실행예산(기초DATA건설조정)-3" xfId="1700"/>
    <cellStyle name="Ç¥_LFD부산실행예산(020305)건축_부산덕천2차실행예산(기초DATA건설조정)-3" xfId="1701"/>
    <cellStyle name="C￥_LFD부산실행예산(020305)건축_부산덕천2차실행예산(기초DATA승인용)" xfId="1702"/>
    <cellStyle name="Ç¥_LFD부산실행예산(020305)건축_부산덕천2차실행예산(기초DATA승인용)" xfId="1703"/>
    <cellStyle name="C￥_LFD부산실행예산(020305)건축_부산덕천2차실행예산(기초DATA현장협의후)" xfId="1704"/>
    <cellStyle name="Ç¥_LFD부산실행예산(020305)건축_부산덕천2차실행예산(기초DATA현장협의후)" xfId="1705"/>
    <cellStyle name="C￥_LFD실행예산(020110)2855" xfId="1706"/>
    <cellStyle name="Ç¥_LFD실행예산(020110)2855" xfId="1707"/>
    <cellStyle name="C￥_LFD실행예산(020110)2855_LFD부산실행예산(020319)건축" xfId="1708"/>
    <cellStyle name="Ç¥_LFD실행예산(020110)2855_LFD부산실행예산(020319)건축" xfId="1709"/>
    <cellStyle name="C￥_LFD실행예산(020110)2855_경서실행(견적실)공무팀" xfId="1710"/>
    <cellStyle name="Ç¥_LFD실행예산(020110)2855_경서실행(견적실)공무팀" xfId="1711"/>
    <cellStyle name="C￥_LFD실행예산(020110)2855_골조공사견적가분석-1" xfId="1712"/>
    <cellStyle name="Ç¥_LFD실행예산(020110)2855_골조공사견적가분석-1" xfId="1713"/>
    <cellStyle name="C￥_LFD실행예산(020110)2855_골조공사공내역(송부)" xfId="1714"/>
    <cellStyle name="Ç¥_LFD실행예산(020110)2855_골조공사공내역(송부)" xfId="1715"/>
    <cellStyle name="C￥_LFD실행예산(020110)2855_골조공사공내역(장)" xfId="1716"/>
    <cellStyle name="Ç¥_LFD실행예산(020110)2855_골조공사공내역(장)" xfId="1717"/>
    <cellStyle name="C￥_LFD실행예산(020110)2855_골조공사실행예산품의" xfId="1718"/>
    <cellStyle name="Ç¥_LFD실행예산(020110)2855_골조공사실행예산품의" xfId="1719"/>
    <cellStyle name="C￥_LFD실행예산(020110)2855_골조공사실행예산품의(현장송부)" xfId="1720"/>
    <cellStyle name="Ç¥_LFD실행예산(020110)2855_골조공사실행예산품의(현장송부)" xfId="1721"/>
    <cellStyle name="C￥_LFD실행예산(020110)2855_공사특수조건(공정별)" xfId="1722"/>
    <cellStyle name="Ç¥_LFD실행예산(020110)2855_공사특수조건(공정별)" xfId="1723"/>
    <cellStyle name="C￥_LFD실행예산(020110)2855_동명삼화견본주택 기본안" xfId="1724"/>
    <cellStyle name="Ç¥_LFD실행예산(020110)2855_동명삼화견본주택 기본안" xfId="1725"/>
    <cellStyle name="C￥_LFD실행예산(020110)2855_부산덕천2차실행예산(기초DATA)" xfId="1726"/>
    <cellStyle name="Ç¥_LFD실행예산(020110)2855_부산덕천2차실행예산(기초DATA)" xfId="1727"/>
    <cellStyle name="C￥_LFD실행예산(020110)2855_부산덕천2차실행예산(기초DATA건설조정)" xfId="1728"/>
    <cellStyle name="Ç¥_LFD실행예산(020110)2855_부산덕천2차실행예산(기초DATA건설조정)" xfId="1729"/>
    <cellStyle name="C￥_LFD실행예산(020110)2855_부산덕천2차실행예산(기초DATA건설조정)-3" xfId="1730"/>
    <cellStyle name="Ç¥_LFD실행예산(020110)2855_부산덕천2차실행예산(기초DATA건설조정)-3" xfId="1731"/>
    <cellStyle name="C￥_LFD실행예산(020110)2855_부산덕천2차실행예산(기초DATA승인용)" xfId="1732"/>
    <cellStyle name="Ç¥_LFD실행예산(020110)2855_부산덕천2차실행예산(기초DATA승인용)" xfId="1733"/>
    <cellStyle name="C￥_LFD실행예산(020110)2855_부산덕천2차실행예산(기초DATA현장협의후)" xfId="1734"/>
    <cellStyle name="Ç¥_LFD실행예산(020110)2855_부산덕천2차실행예산(기초DATA현장협의후)" xfId="1735"/>
    <cellStyle name="C￥_LFD실행예산(020110)2855_실행검토_부산덕천" xfId="1736"/>
    <cellStyle name="Ç¥_LFD실행예산(020110)2855_실행검토_부산덕천" xfId="1737"/>
    <cellStyle name="C￥_LFD실행예산(020110)2855_철거공사견적대비(울산옥동)" xfId="1738"/>
    <cellStyle name="Ç¥_LFD실행예산(020110)2855_철거공사견적대비(울산옥동)" xfId="1739"/>
    <cellStyle name="C￥_LFD실행예산(020110)2855_토공사" xfId="1740"/>
    <cellStyle name="Ç¥_LFD실행예산(020110)2855_토공사" xfId="1741"/>
    <cellStyle name="C￥_LFD실행예산(020110)2855_현설공내역서" xfId="1742"/>
    <cellStyle name="Ç¥_LFD실행예산(020110)2855_현설공내역서" xfId="1743"/>
    <cellStyle name="C￥_LFD실행예산(020110)2855_현장경비신청안박성남" xfId="1744"/>
    <cellStyle name="Ç¥_LFD실행예산(020110)2855_현장경비신청안박성남" xfId="1745"/>
    <cellStyle name="C￥_경서실행(견적실)공무팀" xfId="1746"/>
    <cellStyle name="Ç¥_경서실행(견적실)공무팀" xfId="1747"/>
    <cellStyle name="C￥_경서실행(견적실)공무팀_1" xfId="1748"/>
    <cellStyle name="Ç¥_경서실행(견적실)공무팀_1" xfId="1749"/>
    <cellStyle name="C￥_골조공사실행예산품의(현장송부)" xfId="1750"/>
    <cellStyle name="Ç¥_골조공사실행예산품의(현장송부)" xfId="1751"/>
    <cellStyle name="C￥_공사특수조건(공정별)" xfId="1752"/>
    <cellStyle name="Ç¥_공사특수조건(공정별)" xfId="1753"/>
    <cellStyle name="C￥_광주공장(대비1218)" xfId="1754"/>
    <cellStyle name="Ç¥_광주공장(대비1218)" xfId="1755"/>
    <cellStyle name="C￥_금속공사 현장설명서" xfId="1756"/>
    <cellStyle name="Ç¥_금속공사 현장설명서" xfId="1757"/>
    <cellStyle name="C￥_기계실행(LFD광주공장.현설용)" xfId="1758"/>
    <cellStyle name="Ç¥_기계실행(LFD광주공장.현설용)" xfId="1759"/>
    <cellStyle name="C￥_동명삼화견본주택 기본안" xfId="1760"/>
    <cellStyle name="Ç¥_동명삼화견본주택 기본안" xfId="1761"/>
    <cellStyle name="C￥_마곡보완" xfId="1762"/>
    <cellStyle name="Ç¥_마곡보완" xfId="1763"/>
    <cellStyle name="C￥_마곡보완_LFD부산실행예산(020219)건축" xfId="1764"/>
    <cellStyle name="Ç¥_마곡보완_LFD부산실행예산(020219)건축" xfId="1765"/>
    <cellStyle name="C￥_마곡보완_LFD부산실행예산(020219)건축_경서실행(견적실)공무팀" xfId="1766"/>
    <cellStyle name="Ç¥_마곡보완_LFD부산실행예산(020219)건축_경서실행(견적실)공무팀" xfId="1767"/>
    <cellStyle name="C￥_마곡보완_LFD부산실행예산(020219)건축_골조공사견적가분석-1" xfId="1768"/>
    <cellStyle name="Ç¥_마곡보완_LFD부산실행예산(020219)건축_골조공사견적가분석-1" xfId="1769"/>
    <cellStyle name="C￥_마곡보완_LFD부산실행예산(020219)건축_골조공사공내역(송부)" xfId="1770"/>
    <cellStyle name="Ç¥_마곡보완_LFD부산실행예산(020219)건축_골조공사공내역(송부)" xfId="1771"/>
    <cellStyle name="C￥_마곡보완_LFD부산실행예산(020219)건축_골조공사공내역(장)" xfId="1772"/>
    <cellStyle name="Ç¥_마곡보완_LFD부산실행예산(020219)건축_골조공사공내역(장)" xfId="1773"/>
    <cellStyle name="C￥_마곡보완_LFD부산실행예산(020219)건축_골조공사실행예산품의" xfId="1774"/>
    <cellStyle name="Ç¥_마곡보완_LFD부산실행예산(020219)건축_골조공사실행예산품의" xfId="1775"/>
    <cellStyle name="C￥_마곡보완_LFD부산실행예산(020219)건축_동명삼화견본주택 기본안" xfId="1776"/>
    <cellStyle name="Ç¥_마곡보완_LFD부산실행예산(020219)건축_동명삼화견본주택 기본안" xfId="1777"/>
    <cellStyle name="C￥_마곡보완_LFD부산실행예산(020219)건축_부산덕천2차실행예산(기초DATA)" xfId="1778"/>
    <cellStyle name="Ç¥_마곡보완_LFD부산실행예산(020219)건축_부산덕천2차실행예산(기초DATA)" xfId="1779"/>
    <cellStyle name="C￥_마곡보완_LFD부산실행예산(020219)건축_부산덕천2차실행예산(기초DATA건설조정)" xfId="1780"/>
    <cellStyle name="Ç¥_마곡보완_LFD부산실행예산(020219)건축_부산덕천2차실행예산(기초DATA건설조정)" xfId="1781"/>
    <cellStyle name="C￥_마곡보완_LFD부산실행예산(020219)건축_부산덕천2차실행예산(기초DATA건설조정)-3" xfId="1782"/>
    <cellStyle name="Ç¥_마곡보완_LFD부산실행예산(020219)건축_부산덕천2차실행예산(기초DATA건설조정)-3" xfId="1783"/>
    <cellStyle name="C￥_마곡보완_LFD부산실행예산(020219)건축_부산덕천2차실행예산(기초DATA승인용)" xfId="1784"/>
    <cellStyle name="Ç¥_마곡보완_LFD부산실행예산(020219)건축_부산덕천2차실행예산(기초DATA승인용)" xfId="1785"/>
    <cellStyle name="C￥_마곡보완_LFD부산실행예산(020219)건축_부산덕천2차실행예산(기초DATA현장협의후)" xfId="1786"/>
    <cellStyle name="Ç¥_마곡보완_LFD부산실행예산(020219)건축_부산덕천2차실행예산(기초DATA현장협의후)" xfId="1787"/>
    <cellStyle name="C￥_마곡보완_LFD부산실행예산(020219)건축_실행검토_부산덕천" xfId="1788"/>
    <cellStyle name="Ç¥_마곡보완_LFD부산실행예산(020219)건축_실행검토_부산덕천" xfId="1789"/>
    <cellStyle name="C￥_마곡보완_LFD부산실행예산(020219)건축_현설공내역서" xfId="1790"/>
    <cellStyle name="Ç¥_마곡보완_LFD부산실행예산(020219)건축_현설공내역서" xfId="1791"/>
    <cellStyle name="C￥_마곡보완_LFD부산실행예산(020219)건축_현장경비신청안박성남" xfId="1792"/>
    <cellStyle name="Ç¥_마곡보완_LFD부산실행예산(020219)건축_현장경비신청안박성남" xfId="1793"/>
    <cellStyle name="C￥_마곡보완_LFD부산실행예산(020305)건축" xfId="1794"/>
    <cellStyle name="Ç¥_마곡보완_LFD부산실행예산(020305)건축" xfId="1795"/>
    <cellStyle name="C￥_마곡보완_LFD부산실행예산(020305)건축_경서실행(견적실)공무팀" xfId="1796"/>
    <cellStyle name="Ç¥_마곡보완_LFD부산실행예산(020305)건축_경서실행(견적실)공무팀" xfId="1797"/>
    <cellStyle name="C￥_마곡보완_LFD부산실행예산(020305)건축_골조공사견적가분석-1" xfId="1798"/>
    <cellStyle name="Ç¥_마곡보완_LFD부산실행예산(020305)건축_골조공사견적가분석-1" xfId="1799"/>
    <cellStyle name="C￥_마곡보완_LFD부산실행예산(020305)건축_골조공사공내역(송부)" xfId="1800"/>
    <cellStyle name="Ç¥_마곡보완_LFD부산실행예산(020305)건축_골조공사공내역(송부)" xfId="1801"/>
    <cellStyle name="C￥_마곡보완_LFD부산실행예산(020305)건축_골조공사공내역(장)" xfId="1802"/>
    <cellStyle name="Ç¥_마곡보완_LFD부산실행예산(020305)건축_골조공사공내역(장)" xfId="1803"/>
    <cellStyle name="C￥_마곡보완_LFD부산실행예산(020305)건축_골조공사실행예산품의" xfId="1804"/>
    <cellStyle name="Ç¥_마곡보완_LFD부산실행예산(020305)건축_골조공사실행예산품의" xfId="1805"/>
    <cellStyle name="C￥_마곡보완_LFD부산실행예산(020305)건축_부산덕천2차실행예산(기초DATA)" xfId="1806"/>
    <cellStyle name="Ç¥_마곡보완_LFD부산실행예산(020305)건축_부산덕천2차실행예산(기초DATA)" xfId="1807"/>
    <cellStyle name="C￥_마곡보완_LFD부산실행예산(020305)건축_부산덕천2차실행예산(기초DATA건설조정)" xfId="1808"/>
    <cellStyle name="Ç¥_마곡보완_LFD부산실행예산(020305)건축_부산덕천2차실행예산(기초DATA건설조정)" xfId="1809"/>
    <cellStyle name="C￥_마곡보완_LFD부산실행예산(020305)건축_부산덕천2차실행예산(기초DATA건설조정)-3" xfId="1810"/>
    <cellStyle name="Ç¥_마곡보완_LFD부산실행예산(020305)건축_부산덕천2차실행예산(기초DATA건설조정)-3" xfId="1811"/>
    <cellStyle name="C￥_마곡보완_LFD부산실행예산(020305)건축_부산덕천2차실행예산(기초DATA승인용)" xfId="1812"/>
    <cellStyle name="Ç¥_마곡보완_LFD부산실행예산(020305)건축_부산덕천2차실행예산(기초DATA승인용)" xfId="1813"/>
    <cellStyle name="C￥_마곡보완_LFD부산실행예산(020305)건축_부산덕천2차실행예산(기초DATA현장협의후)" xfId="1814"/>
    <cellStyle name="Ç¥_마곡보완_LFD부산실행예산(020305)건축_부산덕천2차실행예산(기초DATA현장협의후)" xfId="1815"/>
    <cellStyle name="C￥_마곡보완_LFD실행예산(020110)2855" xfId="1816"/>
    <cellStyle name="Ç¥_마곡보완_LFD실행예산(020110)2855" xfId="1817"/>
    <cellStyle name="C￥_마곡보완_LFD실행예산(020110)2855_LFD부산실행예산(020319)건축" xfId="1818"/>
    <cellStyle name="Ç¥_마곡보완_LFD실행예산(020110)2855_LFD부산실행예산(020319)건축" xfId="1819"/>
    <cellStyle name="C￥_마곡보완_LFD실행예산(020110)2855_경서실행(견적실)공무팀" xfId="1820"/>
    <cellStyle name="Ç¥_마곡보완_LFD실행예산(020110)2855_경서실행(견적실)공무팀" xfId="1821"/>
    <cellStyle name="C￥_마곡보완_LFD실행예산(020110)2855_골조공사견적가분석-1" xfId="1822"/>
    <cellStyle name="Ç¥_마곡보완_LFD실행예산(020110)2855_골조공사견적가분석-1" xfId="1823"/>
    <cellStyle name="C￥_마곡보완_LFD실행예산(020110)2855_골조공사공내역(송부)" xfId="1824"/>
    <cellStyle name="Ç¥_마곡보완_LFD실행예산(020110)2855_골조공사공내역(송부)" xfId="1825"/>
    <cellStyle name="C￥_마곡보완_LFD실행예산(020110)2855_골조공사공내역(장)" xfId="1826"/>
    <cellStyle name="Ç¥_마곡보완_LFD실행예산(020110)2855_골조공사공내역(장)" xfId="1827"/>
    <cellStyle name="C￥_마곡보완_LFD실행예산(020110)2855_골조공사실행예산품의" xfId="1828"/>
    <cellStyle name="Ç¥_마곡보완_LFD실행예산(020110)2855_골조공사실행예산품의" xfId="1829"/>
    <cellStyle name="C￥_마곡보완_LFD실행예산(020110)2855_골조공사실행예산품의(현장송부)" xfId="1830"/>
    <cellStyle name="Ç¥_마곡보완_LFD실행예산(020110)2855_골조공사실행예산품의(현장송부)" xfId="1831"/>
    <cellStyle name="C￥_마곡보완_LFD실행예산(020110)2855_공사특수조건(공정별)" xfId="1832"/>
    <cellStyle name="Ç¥_마곡보완_LFD실행예산(020110)2855_공사특수조건(공정별)" xfId="1833"/>
    <cellStyle name="C￥_마곡보완_LFD실행예산(020110)2855_동명삼화견본주택 기본안" xfId="1834"/>
    <cellStyle name="Ç¥_마곡보완_LFD실행예산(020110)2855_동명삼화견본주택 기본안" xfId="1835"/>
    <cellStyle name="C￥_마곡보완_LFD실행예산(020110)2855_부산덕천2차실행예산(기초DATA)" xfId="1836"/>
    <cellStyle name="Ç¥_마곡보완_LFD실행예산(020110)2855_부산덕천2차실행예산(기초DATA)" xfId="1837"/>
    <cellStyle name="C￥_마곡보완_LFD실행예산(020110)2855_부산덕천2차실행예산(기초DATA건설조정)" xfId="1838"/>
    <cellStyle name="Ç¥_마곡보완_LFD실행예산(020110)2855_부산덕천2차실행예산(기초DATA건설조정)" xfId="1839"/>
    <cellStyle name="C￥_마곡보완_LFD실행예산(020110)2855_부산덕천2차실행예산(기초DATA건설조정)-3" xfId="1840"/>
    <cellStyle name="Ç¥_마곡보완_LFD실행예산(020110)2855_부산덕천2차실행예산(기초DATA건설조정)-3" xfId="1841"/>
    <cellStyle name="C￥_마곡보완_LFD실행예산(020110)2855_부산덕천2차실행예산(기초DATA승인용)" xfId="1842"/>
    <cellStyle name="Ç¥_마곡보완_LFD실행예산(020110)2855_부산덕천2차실행예산(기초DATA승인용)" xfId="1843"/>
    <cellStyle name="C￥_마곡보완_LFD실행예산(020110)2855_부산덕천2차실행예산(기초DATA현장협의후)" xfId="1844"/>
    <cellStyle name="Ç¥_마곡보완_LFD실행예산(020110)2855_부산덕천2차실행예산(기초DATA현장협의후)" xfId="1845"/>
    <cellStyle name="C￥_마곡보완_LFD실행예산(020110)2855_실행검토_부산덕천" xfId="1846"/>
    <cellStyle name="Ç¥_마곡보완_LFD실행예산(020110)2855_실행검토_부산덕천" xfId="1847"/>
    <cellStyle name="C￥_마곡보완_LFD실행예산(020110)2855_철거공사견적대비(울산옥동)" xfId="1848"/>
    <cellStyle name="Ç¥_마곡보완_LFD실행예산(020110)2855_철거공사견적대비(울산옥동)" xfId="1849"/>
    <cellStyle name="C￥_마곡보완_LFD실행예산(020110)2855_토공사" xfId="1850"/>
    <cellStyle name="Ç¥_마곡보완_LFD실행예산(020110)2855_토공사" xfId="1851"/>
    <cellStyle name="C￥_마곡보완_LFD실행예산(020110)2855_현설공내역서" xfId="1852"/>
    <cellStyle name="Ç¥_마곡보완_LFD실행예산(020110)2855_현설공내역서" xfId="1853"/>
    <cellStyle name="C￥_마곡보완_LFD실행예산(020110)2855_현장경비신청안박성남" xfId="1854"/>
    <cellStyle name="Ç¥_마곡보완_LFD실행예산(020110)2855_현장경비신청안박성남" xfId="1855"/>
    <cellStyle name="C￥_마곡보완_경서실행(견적실)공무팀" xfId="1856"/>
    <cellStyle name="Ç¥_마곡보완_경서실행(견적실)공무팀" xfId="1857"/>
    <cellStyle name="C￥_마곡보완_경서실행(견적실)공무팀_1" xfId="1858"/>
    <cellStyle name="Ç¥_마곡보완_경서실행(견적실)공무팀_1" xfId="1859"/>
    <cellStyle name="C￥_마곡보완_골조공사실행예산품의(현장송부)" xfId="1860"/>
    <cellStyle name="Ç¥_마곡보완_골조공사실행예산품의(현장송부)" xfId="1861"/>
    <cellStyle name="C￥_마곡보완_공사특수조건(공정별)" xfId="1862"/>
    <cellStyle name="Ç¥_마곡보완_공사특수조건(공정별)" xfId="1863"/>
    <cellStyle name="C￥_마곡보완_광주공장(대비1218)" xfId="1864"/>
    <cellStyle name="Ç¥_마곡보완_광주공장(대비1218)" xfId="1865"/>
    <cellStyle name="C￥_마곡보완_금속공사 현장설명서" xfId="1866"/>
    <cellStyle name="Ç¥_마곡보완_금속공사 현장설명서" xfId="1867"/>
    <cellStyle name="C￥_마곡보완_기계실행(LFD광주공장.현설용)" xfId="1868"/>
    <cellStyle name="Ç¥_마곡보완_기계실행(LFD광주공장.현설용)" xfId="1869"/>
    <cellStyle name="C￥_마곡보완_동명삼화견본주택 기본안" xfId="1870"/>
    <cellStyle name="Ç¥_마곡보완_동명삼화견본주택 기본안" xfId="1871"/>
    <cellStyle name="C￥_마곡보완_방수공사 현장설명서" xfId="1872"/>
    <cellStyle name="Ç¥_마곡보완_방수공사 현장설명서" xfId="1873"/>
    <cellStyle name="C￥_마곡보완_부산덕천동롯데아파트(환경ENG)" xfId="1874"/>
    <cellStyle name="Ç¥_마곡보완_부산덕천동롯데아파트(환경ENG)" xfId="1875"/>
    <cellStyle name="C￥_마곡보완_부산덕천동아파트(세경엔지니어링)" xfId="1876"/>
    <cellStyle name="Ç¥_마곡보완_부산덕천동아파트(세경엔지니어링)" xfId="1877"/>
    <cellStyle name="C￥_마곡보완_실행검토_부산덕천" xfId="1878"/>
    <cellStyle name="Ç¥_마곡보완_실행검토_부산덕천" xfId="1879"/>
    <cellStyle name="C￥_마곡보완_조적공사 현장설명서" xfId="1880"/>
    <cellStyle name="Ç¥_마곡보완_조적공사 현장설명서" xfId="1881"/>
    <cellStyle name="C￥_마곡보완_철거공사견적대비(울산옥동)" xfId="1882"/>
    <cellStyle name="Ç¥_마곡보완_철거공사견적대비(울산옥동)" xfId="1883"/>
    <cellStyle name="C￥_마곡보완_토공사" xfId="1884"/>
    <cellStyle name="Ç¥_마곡보완_토공사" xfId="1885"/>
    <cellStyle name="C￥_마곡보완_특기사항(조적(1).미장.방수.EL)-1021" xfId="1886"/>
    <cellStyle name="Ç¥_마곡보완_특기사항(조적(1).미장.방수.EL)-1021" xfId="1887"/>
    <cellStyle name="C￥_마곡보완_특기사항(조적.미장.방수.판넬.잡철)" xfId="1888"/>
    <cellStyle name="Ç¥_마곡보완_특기사항(조적.미장.방수.판넬.잡철)" xfId="1889"/>
    <cellStyle name="C￥_마곡보완_현장경비신청안박성남" xfId="1890"/>
    <cellStyle name="Ç¥_마곡보완_현장경비신청안박성남" xfId="1891"/>
    <cellStyle name="C￥_마곡보완_현장설명(가스설비)" xfId="1892"/>
    <cellStyle name="Ç¥_마곡보완_현장설명(가스설비)" xfId="1893"/>
    <cellStyle name="C￥_마곡보완_현장설명(기계설비)" xfId="1894"/>
    <cellStyle name="Ç¥_마곡보완_현장설명(기계설비)" xfId="1895"/>
    <cellStyle name="C￥_마곡보완_현장설명(내장판넬)" xfId="1896"/>
    <cellStyle name="Ç¥_마곡보완_현장설명(내장판넬)" xfId="1897"/>
    <cellStyle name="C￥_마곡보완_현장설명(바닥마감공사)" xfId="1898"/>
    <cellStyle name="Ç¥_마곡보완_현장설명(바닥마감공사)" xfId="1899"/>
    <cellStyle name="C￥_마곡보완_현장설명(부대토목)" xfId="1900"/>
    <cellStyle name="Ç¥_마곡보완_현장설명(부대토목)" xfId="1901"/>
    <cellStyle name="C￥_마곡보완_현장설명(준공청소)" xfId="1902"/>
    <cellStyle name="Ç¥_마곡보완_현장설명(준공청소)" xfId="1903"/>
    <cellStyle name="C￥_마곡보완_현장설명(특수창호공사)" xfId="1904"/>
    <cellStyle name="Ç¥_마곡보완_현장설명(특수창호공사)" xfId="1905"/>
    <cellStyle name="C￥_방수공사 현장설명서" xfId="1906"/>
    <cellStyle name="Ç¥_방수공사 현장설명서" xfId="1907"/>
    <cellStyle name="C￥_부산덕천동롯데아파트(환경ENG)" xfId="1908"/>
    <cellStyle name="Ç¥_부산덕천동롯데아파트(환경ENG)" xfId="1909"/>
    <cellStyle name="C￥_부산덕천동아파트(세경엔지니어링)" xfId="1910"/>
    <cellStyle name="Ç¥_부산덕천동아파트(세경엔지니어링)" xfId="1911"/>
    <cellStyle name="C￥_실행검토_부산덕천" xfId="1912"/>
    <cellStyle name="Ç¥_실행검토_부산덕천" xfId="1913"/>
    <cellStyle name="C￥_조적공사 현장설명서" xfId="1914"/>
    <cellStyle name="Ç¥_조적공사 현장설명서" xfId="1915"/>
    <cellStyle name="C￥_철거공사견적대비(울산옥동)" xfId="1916"/>
    <cellStyle name="Ç¥_철거공사견적대비(울산옥동)" xfId="1917"/>
    <cellStyle name="C￥_토공사" xfId="1918"/>
    <cellStyle name="Ç¥_토공사" xfId="1919"/>
    <cellStyle name="C￥_특기사항(조적(1).미장.방수.EL)-1021" xfId="1920"/>
    <cellStyle name="Ç¥_특기사항(조적(1).미장.방수.EL)-1021" xfId="1921"/>
    <cellStyle name="C￥_특기사항(조적.미장.방수.판넬.잡철)" xfId="1922"/>
    <cellStyle name="Ç¥_특기사항(조적.미장.방수.판넬.잡철)" xfId="1923"/>
    <cellStyle name="C￥_현장경비신청안박성남" xfId="1924"/>
    <cellStyle name="Ç¥_현장경비신청안박성남" xfId="1925"/>
    <cellStyle name="C￥_현장설명(가스설비)" xfId="1926"/>
    <cellStyle name="Ç¥_현장설명(가스설비)" xfId="1927"/>
    <cellStyle name="C￥_현장설명(기계설비)" xfId="1928"/>
    <cellStyle name="Ç¥_현장설명(기계설비)" xfId="1929"/>
    <cellStyle name="C￥_현장설명(내장판넬)" xfId="1930"/>
    <cellStyle name="Ç¥_현장설명(내장판넬)" xfId="1931"/>
    <cellStyle name="C￥_현장설명(바닥마감공사)" xfId="1932"/>
    <cellStyle name="Ç¥_현장설명(바닥마감공사)" xfId="1933"/>
    <cellStyle name="C￥_현장설명(부대토목)" xfId="1934"/>
    <cellStyle name="Ç¥_현장설명(부대토목)" xfId="1935"/>
    <cellStyle name="C￥_현장설명(준공청소)" xfId="1936"/>
    <cellStyle name="Ç¥_현장설명(준공청소)" xfId="1937"/>
    <cellStyle name="C￥_현장설명(특수창호공사)" xfId="1938"/>
    <cellStyle name="Ç¥_현장설명(특수창호공사)" xfId="1939"/>
    <cellStyle name="C￥AØ_  A¾  CO  " xfId="1940"/>
    <cellStyle name="Ç¥ÁØ_¿µ¾÷ÇöÈ² " xfId="1941"/>
    <cellStyle name="C￥AØ_¿ø°¡°e≫e" xfId="1942"/>
    <cellStyle name="Ç¥ÁØ_»ç¾÷È¿°ú" xfId="1943"/>
    <cellStyle name="C￥AØ_≫c¾÷ºIº° AN°e " xfId="1944"/>
    <cellStyle name="Ç¥ÁØ_°øÅë°¡¼³°ø»ç" xfId="1945"/>
    <cellStyle name="C￥AØ_¾c½A " xfId="1946"/>
    <cellStyle name="Ç¥ÁØ_5-1±¤°í " xfId="1947"/>
    <cellStyle name="C￥AØ_AN°y(1.25) " xfId="1948"/>
    <cellStyle name="Ç¥ÁØ_Áý°èÇ¥(2¿ù) " xfId="1949"/>
    <cellStyle name="C￥AØ_PERSONAL" xfId="1950"/>
    <cellStyle name="Calc Currency (0)" xfId="1951"/>
    <cellStyle name="Calc Currency (2)" xfId="1952"/>
    <cellStyle name="Calc Percent (0)" xfId="1953"/>
    <cellStyle name="Calc Percent (1)" xfId="1954"/>
    <cellStyle name="Calc Percent (2)" xfId="1955"/>
    <cellStyle name="Calc Units (0)" xfId="1956"/>
    <cellStyle name="Calc Units (1)" xfId="1957"/>
    <cellStyle name="Calc Units (2)" xfId="1958"/>
    <cellStyle name="category" xfId="1959"/>
    <cellStyle name="Çõ»ê" xfId="1960"/>
    <cellStyle name="Co≫" xfId="1961"/>
    <cellStyle name="Comma" xfId="1962"/>
    <cellStyle name="Comma [0]" xfId="1963"/>
    <cellStyle name="Comma [00]" xfId="1964"/>
    <cellStyle name="comma zerodec" xfId="1965"/>
    <cellStyle name="Comma_ SG&amp;A Bridge" xfId="1966"/>
    <cellStyle name="Comma0" xfId="1967"/>
    <cellStyle name="Comm뼬_E&amp;ONW2" xfId="1968"/>
    <cellStyle name="Copied" xfId="1969"/>
    <cellStyle name="Curren?_x0012_퐀_x0017_?" xfId="1970"/>
    <cellStyle name="Currency" xfId="1971"/>
    <cellStyle name="Currency [0]" xfId="1972"/>
    <cellStyle name="Currency [00]" xfId="1973"/>
    <cellStyle name="currency-$" xfId="1974"/>
    <cellStyle name="Currency_ SG&amp;A Bridge " xfId="1975"/>
    <cellStyle name="Currency0" xfId="1976"/>
    <cellStyle name="Currency1" xfId="1977"/>
    <cellStyle name="Date" xfId="1978"/>
    <cellStyle name="Date Short" xfId="1979"/>
    <cellStyle name="Date_진해자은동(설비실행조정)" xfId="1980"/>
    <cellStyle name="Dollar (zero dec)" xfId="1981"/>
    <cellStyle name="E­æo±" xfId="1982"/>
    <cellStyle name="E­æo±a" xfId="1983"/>
    <cellStyle name="È­æó±âè£" xfId="1984"/>
    <cellStyle name="È­æó±âè£0" xfId="1985"/>
    <cellStyle name="Enter Currency (0)" xfId="1986"/>
    <cellStyle name="Enter Currency (2)" xfId="1987"/>
    <cellStyle name="Enter Units (0)" xfId="1988"/>
    <cellStyle name="Enter Units (1)" xfId="1989"/>
    <cellStyle name="Enter Units (2)" xfId="1990"/>
    <cellStyle name="Entered" xfId="1991"/>
    <cellStyle name="F2" xfId="1992"/>
    <cellStyle name="F3" xfId="1993"/>
    <cellStyle name="F4" xfId="1994"/>
    <cellStyle name="F5" xfId="1995"/>
    <cellStyle name="F6" xfId="1996"/>
    <cellStyle name="F7" xfId="1997"/>
    <cellStyle name="F8" xfId="1998"/>
    <cellStyle name="Fixed" xfId="1999"/>
    <cellStyle name="Followed Hyperlink" xfId="2000"/>
    <cellStyle name="Grey" xfId="2001"/>
    <cellStyle name="H1" xfId="2002"/>
    <cellStyle name="H2" xfId="2003"/>
    <cellStyle name="HEADER" xfId="2004"/>
    <cellStyle name="Header1" xfId="2005"/>
    <cellStyle name="Header2" xfId="2006"/>
    <cellStyle name="Heading 1" xfId="2007"/>
    <cellStyle name="Heading 2" xfId="2008"/>
    <cellStyle name="Heading1" xfId="2009"/>
    <cellStyle name="Heading2" xfId="2010"/>
    <cellStyle name="Helv8_PFD4.XLS" xfId="2011"/>
    <cellStyle name="Hyperlink" xfId="2012"/>
    <cellStyle name="Input [yellow]" xfId="2013"/>
    <cellStyle name="Komma [0]_BINV" xfId="2014"/>
    <cellStyle name="Komma_BINV" xfId="2015"/>
    <cellStyle name="Link Currency (0)" xfId="2016"/>
    <cellStyle name="Link Currency (2)" xfId="2017"/>
    <cellStyle name="Link Units (0)" xfId="2018"/>
    <cellStyle name="Link Units (1)" xfId="2019"/>
    <cellStyle name="Link Units (2)" xfId="2020"/>
    <cellStyle name="Milliers [0]_Arabian Spec" xfId="2021"/>
    <cellStyle name="Milliers_Arabian Spec" xfId="2022"/>
    <cellStyle name="Model" xfId="2023"/>
    <cellStyle name="Mon?aire [0]_Arabian Spec" xfId="2024"/>
    <cellStyle name="Mon?aire_Arabian Spec" xfId="2025"/>
    <cellStyle name="no dec" xfId="2026"/>
    <cellStyle name="normal" xfId="2027"/>
    <cellStyle name="Normal - Style1" xfId="2028"/>
    <cellStyle name="Normal - 유형1" xfId="2029"/>
    <cellStyle name="Normal_ SG&amp;A Bridge " xfId="2030"/>
    <cellStyle name="oft Excel]_x000d__x000a_Comment=The open=/f lines load custom functions into the Paste Function list._x000d__x000a_Maximized=3_x000d__x000a_AutoFormat=" xfId="2031"/>
    <cellStyle name="Percent" xfId="2032"/>
    <cellStyle name="Percent [2]" xfId="2033"/>
    <cellStyle name="Percent_견적갑지" xfId="2034"/>
    <cellStyle name="PRICE2" xfId="2035"/>
    <cellStyle name="RevList" xfId="2036"/>
    <cellStyle name="STANDARD" xfId="2037"/>
    <cellStyle name="STD" xfId="2038"/>
    <cellStyle name="Sub" xfId="2039"/>
    <cellStyle name="subhead" xfId="2040"/>
    <cellStyle name="Subtotal" xfId="2041"/>
    <cellStyle name="Title" xfId="2042"/>
    <cellStyle name="title [1]" xfId="2043"/>
    <cellStyle name="title [2]" xfId="2044"/>
    <cellStyle name="Title_060728)공정표(선인터내셔날)" xfId="2045"/>
    <cellStyle name="Title2" xfId="2046"/>
    <cellStyle name="Total" xfId="2047"/>
    <cellStyle name="ǜ화 [0]" xfId="2048"/>
    <cellStyle name="견적" xfId="2049"/>
    <cellStyle name="고정소숫점" xfId="2050"/>
    <cellStyle name="고정출력1" xfId="2051"/>
    <cellStyle name="고정출력2" xfId="2052"/>
    <cellStyle name="공사원가계산서(조경)" xfId="2053"/>
    <cellStyle name="국종합건설" xfId="2054"/>
    <cellStyle name="기계" xfId="2055"/>
    <cellStyle name="날짜" xfId="2056"/>
    <cellStyle name="내역서" xfId="2057"/>
    <cellStyle name="단위" xfId="2058"/>
    <cellStyle name="달러" xfId="2059"/>
    <cellStyle name="뒤에 오는 하이퍼링크_12블럭도급내역" xfId="2060"/>
    <cellStyle name="똿뗦먛귟 [0.00]_PRODUCT DETAIL Q1" xfId="2061"/>
    <cellStyle name="똿뗦먛귟_PRODUCT DETAIL Q1" xfId="2062"/>
    <cellStyle name="믅됞 [0.00]_PRODUCT DETAIL Q1" xfId="2063"/>
    <cellStyle name="믅됞_PRODUCT DETAIL Q1" xfId="2064"/>
    <cellStyle name="백 " xfId="2065"/>
    <cellStyle name="백분율" xfId="2" builtinId="5"/>
    <cellStyle name="백분율 [0]" xfId="2066"/>
    <cellStyle name="백분율 [2]" xfId="2067"/>
    <cellStyle name="뷭?" xfId="2068"/>
    <cellStyle name="사용자정의" xfId="2069"/>
    <cellStyle name="설계서" xfId="2070"/>
    <cellStyle name="설계서-내용" xfId="2071"/>
    <cellStyle name="설계서-내용-소수점" xfId="2072"/>
    <cellStyle name="설계서-내용-우" xfId="2073"/>
    <cellStyle name="설계서-내용-좌" xfId="2074"/>
    <cellStyle name="설계서-소제목" xfId="2075"/>
    <cellStyle name="설계서-타이틀" xfId="2076"/>
    <cellStyle name="설계서-항목" xfId="2077"/>
    <cellStyle name="수량" xfId="2078"/>
    <cellStyle name="숫자(R)" xfId="2079"/>
    <cellStyle name="쉼표 [0]" xfId="1" builtinId="6"/>
    <cellStyle name="스타일 1" xfId="2080"/>
    <cellStyle name="스타일 2" xfId="2081"/>
    <cellStyle name="안건회계법인" xfId="2082"/>
    <cellStyle name="열어본 하이퍼링크潳瑦作晦捩履⸸尰" xfId="2083"/>
    <cellStyle name="원" xfId="2084"/>
    <cellStyle name="원_Book1" xfId="2085"/>
    <cellStyle name="원_인흥공사비(수지예산서)" xfId="2086"/>
    <cellStyle name="원_점리내역" xfId="2087"/>
    <cellStyle name="원_창봉지급자재단가" xfId="2088"/>
    <cellStyle name="자리수" xfId="2089"/>
    <cellStyle name="자리수0" xfId="2090"/>
    <cellStyle name="제목 1(左)" xfId="2091"/>
    <cellStyle name="제목 1(中)" xfId="2092"/>
    <cellStyle name="제목[1 줄]" xfId="2093"/>
    <cellStyle name="제목[2줄 아래]" xfId="2094"/>
    <cellStyle name="제목[2줄 위]" xfId="2095"/>
    <cellStyle name="제목1" xfId="2096"/>
    <cellStyle name="지정되지 않음" xfId="2097"/>
    <cellStyle name="콤" xfId="2098"/>
    <cellStyle name="콤마 [" xfId="2099"/>
    <cellStyle name="콤마 []" xfId="2100"/>
    <cellStyle name="콤마 [0]" xfId="2101"/>
    <cellStyle name="콤마 [2]" xfId="2102"/>
    <cellStyle name="콤마 [20]" xfId="2103"/>
    <cellStyle name="콤마 [수량]" xfId="2104"/>
    <cellStyle name="콤마[,]" xfId="2105"/>
    <cellStyle name="콤마[0]" xfId="2106"/>
    <cellStyle name="콤마_  종  합  " xfId="2107"/>
    <cellStyle name="콤마숫자" xfId="2108"/>
    <cellStyle name="통" xfId="2109"/>
    <cellStyle name="통화 [" xfId="2110"/>
    <cellStyle name="퍼센트" xfId="2111"/>
    <cellStyle name="표" xfId="2112"/>
    <cellStyle name="표머릿글(上)" xfId="2113"/>
    <cellStyle name="표머릿글(中)" xfId="2114"/>
    <cellStyle name="표머릿글(下)" xfId="2115"/>
    <cellStyle name="표준" xfId="0" builtinId="0"/>
    <cellStyle name="표준 2" xfId="2116"/>
    <cellStyle name="標準_Akia(F）-8" xfId="2117"/>
    <cellStyle name="표준1" xfId="2118"/>
    <cellStyle name="하이퍼링크이퍼링크潳" xfId="2119"/>
    <cellStyle name="합산" xfId="2120"/>
    <cellStyle name="화폐기호" xfId="2121"/>
    <cellStyle name="화폐기호0" xfId="21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en-US"/>
              <a:t>2021 ~22</a:t>
            </a:r>
            <a:r>
              <a:rPr lang="ko-KR"/>
              <a:t>년  </a:t>
            </a:r>
            <a:r>
              <a:rPr lang="ko-KR" altLang="en-US"/>
              <a:t>사고사망만인</a:t>
            </a:r>
            <a:r>
              <a:rPr lang="ko-KR"/>
              <a:t>율 비교표</a:t>
            </a:r>
          </a:p>
        </c:rich>
      </c:tx>
    </c:title>
    <c:view3D>
      <c:perspective val="30"/>
    </c:view3D>
    <c:plotArea>
      <c:layout>
        <c:manualLayout>
          <c:layoutTarget val="inner"/>
          <c:xMode val="edge"/>
          <c:yMode val="edge"/>
          <c:x val="0.23098757555392271"/>
          <c:y val="0.2223439805873412"/>
          <c:w val="0.60851312335958063"/>
          <c:h val="0.62333734324876067"/>
        </c:manualLayout>
      </c:layout>
      <c:bar3DChart>
        <c:barDir val="col"/>
        <c:grouping val="clustered"/>
        <c:ser>
          <c:idx val="0"/>
          <c:order val="0"/>
          <c:tx>
            <c:strRef>
              <c:f>'1.안전사고현황 (2022)'!$L$33</c:f>
              <c:strCache>
                <c:ptCount val="1"/>
                <c:pt idx="0">
                  <c:v>사망사고만인율</c:v>
                </c:pt>
              </c:strCache>
            </c:strRef>
          </c:tx>
          <c:val>
            <c:numRef>
              <c:f>'1.안전사고현황 (2022)'!$M$33:$N$33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'1.안전사고현황 (2022)'!$L$35</c:f>
              <c:strCache>
                <c:ptCount val="1"/>
                <c:pt idx="0">
                  <c:v>2020년 </c:v>
                </c:pt>
              </c:strCache>
            </c:strRef>
          </c:tx>
          <c:val>
            <c:numRef>
              <c:f>'1.안전사고현황 (2022)'!$M$35:$N$35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'1.안전사고현황 (2022)'!$L$36</c:f>
              <c:strCache>
                <c:ptCount val="1"/>
                <c:pt idx="0">
                  <c:v>2021년</c:v>
                </c:pt>
              </c:strCache>
            </c:strRef>
          </c:tx>
          <c:val>
            <c:numRef>
              <c:f>'1.안전사고현황 (2022)'!$M$36:$N$36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'1.안전사고현황 (2022)'!$L$37</c:f>
              <c:strCache>
                <c:ptCount val="1"/>
                <c:pt idx="0">
                  <c:v>2022년</c:v>
                </c:pt>
              </c:strCache>
            </c:strRef>
          </c:tx>
          <c:val>
            <c:numRef>
              <c:f>'1.안전사고현황 (2022)'!$M$37:$N$37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</c:ser>
        <c:shape val="box"/>
        <c:axId val="245946624"/>
        <c:axId val="250032128"/>
        <c:axId val="0"/>
      </c:bar3DChart>
      <c:catAx>
        <c:axId val="245946624"/>
        <c:scaling>
          <c:orientation val="minMax"/>
        </c:scaling>
        <c:axPos val="b"/>
        <c:majorTickMark val="none"/>
        <c:tickLblPos val="nextTo"/>
        <c:crossAx val="250032128"/>
        <c:crosses val="autoZero"/>
        <c:auto val="1"/>
        <c:lblAlgn val="ctr"/>
        <c:lblOffset val="100"/>
      </c:catAx>
      <c:valAx>
        <c:axId val="2500321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사망사고 만인</a:t>
                </a:r>
                <a:r>
                  <a:rPr lang="ko-KR"/>
                  <a:t>율</a:t>
                </a:r>
                <a:endParaRPr lang="en-US"/>
              </a:p>
            </c:rich>
          </c:tx>
        </c:title>
        <c:numFmt formatCode="General" sourceLinked="1"/>
        <c:majorTickMark val="none"/>
        <c:tickLblPos val="nextTo"/>
        <c:crossAx val="24594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87616183429746"/>
          <c:y val="0.39494225721785819"/>
          <c:w val="0.15520020012021049"/>
          <c:h val="0.30727841712094289"/>
        </c:manualLayout>
      </c:layout>
    </c:legend>
    <c:plotVisOnly val="1"/>
    <c:dispBlanksAs val="gap"/>
  </c:chart>
  <c:printSettings>
    <c:headerFooter/>
    <c:pageMargins b="0.74803149606302211" l="0.70866141732285681" r="0.70866141732285681" t="0.74803149606302211" header="0.31496062992127666" footer="0.31496062992127666"/>
    <c:pageSetup orientation="portrait"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161925</xdr:rowOff>
    </xdr:from>
    <xdr:to>
      <xdr:col>8</xdr:col>
      <xdr:colOff>590550</xdr:colOff>
      <xdr:row>12</xdr:row>
      <xdr:rowOff>171450</xdr:rowOff>
    </xdr:to>
    <xdr:sp macro="" textlink="">
      <xdr:nvSpPr>
        <xdr:cNvPr id="3" name="모서리가 둥근 직사각형 2"/>
        <xdr:cNvSpPr/>
      </xdr:nvSpPr>
      <xdr:spPr>
        <a:xfrm>
          <a:off x="657225" y="1209675"/>
          <a:ext cx="4724400" cy="16668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altLang="ko-KR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2022</a:t>
          </a:r>
          <a:r>
            <a:rPr lang="ko-KR" altLang="en-US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년도  안전관리평가표</a:t>
          </a:r>
          <a:endParaRPr lang="ko-KR" altLang="en-US" sz="32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9525</xdr:rowOff>
    </xdr:from>
    <xdr:to>
      <xdr:col>7</xdr:col>
      <xdr:colOff>28575</xdr:colOff>
      <xdr:row>4</xdr:row>
      <xdr:rowOff>76200</xdr:rowOff>
    </xdr:to>
    <xdr:sp macro="" textlink="">
      <xdr:nvSpPr>
        <xdr:cNvPr id="3" name="직사각형 2"/>
        <xdr:cNvSpPr/>
      </xdr:nvSpPr>
      <xdr:spPr>
        <a:xfrm>
          <a:off x="1724025" y="1028700"/>
          <a:ext cx="2466975" cy="657225"/>
        </a:xfrm>
        <a:prstGeom prst="rect">
          <a:avLst/>
        </a:prstGeom>
        <a:ln w="25400"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ko-KR" altLang="en-US" sz="3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HY견고딕" pitchFamily="18" charset="-127"/>
              <a:ea typeface="HY견고딕" pitchFamily="18" charset="-127"/>
            </a:rPr>
            <a:t>목   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38</xdr:row>
      <xdr:rowOff>28575</xdr:rowOff>
    </xdr:from>
    <xdr:to>
      <xdr:col>10</xdr:col>
      <xdr:colOff>257175</xdr:colOff>
      <xdr:row>48</xdr:row>
      <xdr:rowOff>314325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</xdr:row>
      <xdr:rowOff>9524</xdr:rowOff>
    </xdr:from>
    <xdr:to>
      <xdr:col>8</xdr:col>
      <xdr:colOff>590550</xdr:colOff>
      <xdr:row>13</xdr:row>
      <xdr:rowOff>19050</xdr:rowOff>
    </xdr:to>
    <xdr:sp macro="" textlink="">
      <xdr:nvSpPr>
        <xdr:cNvPr id="2" name="모서리가 둥근 직사각형 1"/>
        <xdr:cNvSpPr/>
      </xdr:nvSpPr>
      <xdr:spPr>
        <a:xfrm>
          <a:off x="657225" y="1266824"/>
          <a:ext cx="4724400" cy="166687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altLang="ko-KR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2021</a:t>
          </a:r>
          <a:r>
            <a:rPr lang="ko-KR" altLang="en-US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년도  안전관리평가표</a:t>
          </a:r>
          <a:endParaRPr lang="ko-KR" altLang="en-US" sz="32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J30"/>
  <sheetViews>
    <sheetView tabSelected="1" workbookViewId="0">
      <selection activeCell="K19" sqref="K19"/>
    </sheetView>
  </sheetViews>
  <sheetFormatPr defaultRowHeight="17"/>
  <cols>
    <col min="1" max="1" width="8.25" customWidth="1"/>
    <col min="2" max="2" width="5.08203125" customWidth="1"/>
    <col min="3" max="11" width="8.25" customWidth="1"/>
  </cols>
  <sheetData>
    <row r="9" spans="1:8" ht="30">
      <c r="A9" s="39"/>
      <c r="B9" s="39"/>
      <c r="C9" s="39"/>
      <c r="D9" s="39"/>
      <c r="E9" s="39"/>
      <c r="F9" s="39"/>
      <c r="G9" s="39"/>
      <c r="H9" s="39"/>
    </row>
    <row r="26" spans="1:10" ht="25.5">
      <c r="A26" s="32"/>
      <c r="B26" s="32"/>
      <c r="C26" s="32"/>
      <c r="D26" s="32"/>
      <c r="E26" s="32"/>
      <c r="F26" s="32"/>
      <c r="G26" s="32"/>
      <c r="H26" s="32"/>
    </row>
    <row r="27" spans="1:10" ht="25.5">
      <c r="A27" s="266" t="s">
        <v>223</v>
      </c>
      <c r="B27" s="266"/>
      <c r="C27" s="266"/>
      <c r="D27" s="266"/>
      <c r="E27" s="266"/>
      <c r="F27" s="266"/>
      <c r="G27" s="266"/>
      <c r="H27" s="266"/>
      <c r="I27" s="266"/>
      <c r="J27" s="266"/>
    </row>
    <row r="28" spans="1:10" ht="25.5">
      <c r="A28" s="81"/>
      <c r="B28" s="81"/>
      <c r="C28" s="81"/>
      <c r="D28" s="81"/>
      <c r="E28" s="81"/>
      <c r="F28" s="81"/>
      <c r="G28" s="81"/>
      <c r="H28" s="81"/>
    </row>
    <row r="29" spans="1:10" ht="36">
      <c r="A29" s="267" t="s">
        <v>90</v>
      </c>
      <c r="B29" s="267"/>
      <c r="C29" s="267"/>
      <c r="D29" s="267"/>
      <c r="E29" s="267"/>
      <c r="F29" s="267"/>
      <c r="G29" s="267"/>
      <c r="H29" s="267"/>
      <c r="I29" s="267"/>
      <c r="J29" s="267"/>
    </row>
    <row r="30" spans="1:10" ht="25.5">
      <c r="A30" s="32"/>
      <c r="B30" s="32"/>
      <c r="C30" s="32"/>
      <c r="D30" s="32"/>
      <c r="E30" s="32"/>
      <c r="F30" s="32"/>
      <c r="G30" s="32"/>
      <c r="H30" s="32"/>
    </row>
  </sheetData>
  <mergeCells count="2">
    <mergeCell ref="A27:J27"/>
    <mergeCell ref="A29:J29"/>
  </mergeCells>
  <phoneticPr fontId="2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4"/>
  <sheetViews>
    <sheetView zoomScaleSheetLayoutView="80" workbookViewId="0">
      <selection activeCell="G20" sqref="G20"/>
    </sheetView>
  </sheetViews>
  <sheetFormatPr defaultRowHeight="17"/>
  <cols>
    <col min="9" max="9" width="10.5" customWidth="1"/>
  </cols>
  <sheetData>
    <row r="1" spans="1:9" ht="19.5" customHeight="1"/>
    <row r="2" spans="1:9" s="119" customFormat="1" ht="39" customHeight="1">
      <c r="A2" s="460" t="s">
        <v>174</v>
      </c>
      <c r="B2" s="460"/>
      <c r="C2" s="460"/>
      <c r="D2" s="460"/>
      <c r="E2" s="460"/>
      <c r="F2" s="460"/>
      <c r="G2" s="460"/>
      <c r="H2" s="460"/>
    </row>
    <row r="3" spans="1:9" s="119" customFormat="1" ht="16.5" customHeight="1">
      <c r="A3" s="133"/>
      <c r="B3" s="133"/>
      <c r="C3" s="133"/>
      <c r="D3" s="133"/>
      <c r="E3" s="133"/>
      <c r="F3" s="133"/>
      <c r="G3" s="133"/>
      <c r="H3" s="133"/>
    </row>
    <row r="4" spans="1:9" s="134" customFormat="1" ht="20.25" customHeight="1">
      <c r="A4" s="137" t="s">
        <v>182</v>
      </c>
      <c r="B4" s="137"/>
      <c r="C4" s="137"/>
      <c r="D4" s="137"/>
      <c r="E4" s="137"/>
      <c r="F4" s="137"/>
      <c r="G4" s="137"/>
      <c r="H4" s="137"/>
      <c r="I4" s="137"/>
    </row>
    <row r="5" spans="1:9" s="131" customFormat="1" ht="12" customHeight="1">
      <c r="A5" s="135"/>
      <c r="B5" s="135"/>
      <c r="C5" s="135"/>
      <c r="D5" s="135"/>
      <c r="E5" s="135"/>
      <c r="F5" s="135"/>
      <c r="G5" s="135"/>
      <c r="H5" s="135"/>
    </row>
    <row r="6" spans="1:9" s="132" customFormat="1" ht="20.25" customHeight="1">
      <c r="A6" s="136" t="s">
        <v>178</v>
      </c>
      <c r="B6" s="136"/>
      <c r="C6" s="136"/>
      <c r="D6" s="136"/>
      <c r="E6" s="136"/>
      <c r="F6" s="136"/>
      <c r="G6" s="136"/>
      <c r="H6" s="136"/>
    </row>
    <row r="7" spans="1:9" s="132" customFormat="1" ht="6" customHeight="1">
      <c r="A7" s="136"/>
      <c r="B7" s="136"/>
      <c r="C7" s="136"/>
      <c r="D7" s="136"/>
      <c r="E7" s="136"/>
      <c r="F7" s="136"/>
      <c r="G7" s="136"/>
      <c r="H7" s="136"/>
    </row>
    <row r="8" spans="1:9" s="132" customFormat="1" ht="20.25" customHeight="1">
      <c r="A8" s="132" t="s">
        <v>146</v>
      </c>
    </row>
    <row r="9" spans="1:9" s="132" customFormat="1" ht="6" customHeight="1"/>
    <row r="10" spans="1:9" s="132" customFormat="1" ht="21">
      <c r="A10" s="132" t="s">
        <v>147</v>
      </c>
    </row>
    <row r="11" spans="1:9" s="132" customFormat="1" ht="6" customHeight="1"/>
    <row r="12" spans="1:9" s="132" customFormat="1" ht="21">
      <c r="A12" s="132" t="s">
        <v>151</v>
      </c>
    </row>
    <row r="13" spans="1:9" s="132" customFormat="1" ht="11.25" customHeight="1"/>
    <row r="14" spans="1:9" s="132" customFormat="1" ht="22.5" customHeight="1">
      <c r="A14" s="137" t="s">
        <v>148</v>
      </c>
      <c r="B14" s="137"/>
      <c r="C14" s="137"/>
      <c r="D14" s="137"/>
      <c r="E14" s="137"/>
      <c r="F14" s="137"/>
      <c r="G14" s="137"/>
      <c r="H14" s="137"/>
      <c r="I14" s="137"/>
    </row>
    <row r="15" spans="1:9" s="132" customFormat="1" ht="9.75" customHeight="1"/>
    <row r="16" spans="1:9" s="132" customFormat="1" ht="21">
      <c r="A16" s="132" t="s">
        <v>180</v>
      </c>
    </row>
    <row r="17" spans="1:1" s="132" customFormat="1" ht="12" customHeight="1">
      <c r="A17" s="132" t="s">
        <v>134</v>
      </c>
    </row>
    <row r="18" spans="1:1" s="132" customFormat="1" ht="21">
      <c r="A18" s="132" t="s">
        <v>179</v>
      </c>
    </row>
    <row r="19" spans="1:1" s="132" customFormat="1" ht="6" customHeight="1"/>
    <row r="20" spans="1:1" s="132" customFormat="1" ht="21">
      <c r="A20" s="132" t="s">
        <v>135</v>
      </c>
    </row>
    <row r="21" spans="1:1" s="132" customFormat="1" ht="6.75" customHeight="1"/>
    <row r="22" spans="1:1" s="132" customFormat="1" ht="22.5" customHeight="1">
      <c r="A22" s="132" t="s">
        <v>150</v>
      </c>
    </row>
    <row r="23" spans="1:1" s="132" customFormat="1" ht="12" customHeight="1"/>
    <row r="24" spans="1:1" s="132" customFormat="1" ht="21">
      <c r="A24" s="132" t="s">
        <v>136</v>
      </c>
    </row>
    <row r="25" spans="1:1" s="132" customFormat="1" ht="12" customHeight="1"/>
    <row r="26" spans="1:1" s="132" customFormat="1" ht="21">
      <c r="A26" s="132" t="s">
        <v>138</v>
      </c>
    </row>
    <row r="27" spans="1:1" s="132" customFormat="1" ht="6" customHeight="1"/>
    <row r="28" spans="1:1" s="132" customFormat="1" ht="21">
      <c r="A28" s="132" t="s">
        <v>154</v>
      </c>
    </row>
    <row r="29" spans="1:1" s="132" customFormat="1" ht="6" customHeight="1"/>
    <row r="30" spans="1:1" s="132" customFormat="1" ht="21">
      <c r="A30" s="132" t="s">
        <v>139</v>
      </c>
    </row>
    <row r="31" spans="1:1" s="132" customFormat="1" ht="21">
      <c r="A31" s="132" t="s">
        <v>137</v>
      </c>
    </row>
    <row r="32" spans="1:1" s="132" customFormat="1" ht="6" customHeight="1"/>
    <row r="33" spans="1:9" s="132" customFormat="1" ht="21">
      <c r="A33" s="132" t="s">
        <v>152</v>
      </c>
    </row>
    <row r="34" spans="1:9" s="132" customFormat="1" ht="6" customHeight="1"/>
    <row r="35" spans="1:9" s="132" customFormat="1" ht="22.5" customHeight="1">
      <c r="A35" s="132" t="s">
        <v>153</v>
      </c>
    </row>
    <row r="36" spans="1:9" s="132" customFormat="1" ht="12" customHeight="1"/>
    <row r="37" spans="1:9" s="132" customFormat="1" ht="21">
      <c r="A37" s="132" t="s">
        <v>141</v>
      </c>
    </row>
    <row r="38" spans="1:9" s="132" customFormat="1" ht="12" customHeight="1"/>
    <row r="39" spans="1:9" s="132" customFormat="1" ht="21">
      <c r="A39" s="132" t="s">
        <v>140</v>
      </c>
    </row>
    <row r="40" spans="1:9" s="132" customFormat="1" ht="6" customHeight="1"/>
    <row r="41" spans="1:9" s="132" customFormat="1" ht="21">
      <c r="A41" s="132" t="s">
        <v>156</v>
      </c>
    </row>
    <row r="42" spans="1:9" s="132" customFormat="1" ht="6" customHeight="1"/>
    <row r="43" spans="1:9" s="132" customFormat="1" ht="21">
      <c r="A43" s="132" t="s">
        <v>144</v>
      </c>
    </row>
    <row r="44" spans="1:9" s="132" customFormat="1" ht="6" customHeight="1"/>
    <row r="45" spans="1:9" s="132" customFormat="1" ht="21">
      <c r="A45" s="132" t="s">
        <v>155</v>
      </c>
    </row>
    <row r="46" spans="1:9" s="132" customFormat="1" ht="11.25" customHeight="1"/>
    <row r="47" spans="1:9" s="132" customFormat="1" ht="21">
      <c r="A47" s="137" t="s">
        <v>145</v>
      </c>
      <c r="B47" s="137"/>
      <c r="C47" s="137"/>
      <c r="D47" s="137"/>
      <c r="E47" s="137"/>
      <c r="F47" s="137"/>
      <c r="G47" s="137"/>
      <c r="H47" s="137"/>
      <c r="I47" s="137"/>
    </row>
    <row r="48" spans="1:9" s="132" customFormat="1" ht="12" customHeight="1"/>
    <row r="49" spans="1:1" s="132" customFormat="1" ht="21">
      <c r="A49" s="132" t="s">
        <v>142</v>
      </c>
    </row>
    <row r="50" spans="1:1" s="132" customFormat="1" ht="6" customHeight="1"/>
    <row r="51" spans="1:1" s="132" customFormat="1" ht="21">
      <c r="A51" s="132" t="s">
        <v>143</v>
      </c>
    </row>
    <row r="52" spans="1:1" s="132" customFormat="1" ht="21"/>
    <row r="53" spans="1:1" s="132" customFormat="1" ht="21"/>
    <row r="54" spans="1:1" s="132" customFormat="1" ht="21"/>
  </sheetData>
  <mergeCells count="1">
    <mergeCell ref="A2:H2"/>
  </mergeCells>
  <phoneticPr fontId="2" type="noConversion"/>
  <pageMargins left="0.36" right="0.36" top="0.23" bottom="0.26" header="0.17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G20" sqref="G20"/>
    </sheetView>
  </sheetViews>
  <sheetFormatPr defaultRowHeight="17"/>
  <cols>
    <col min="9" max="9" width="9.83203125" customWidth="1"/>
    <col min="10" max="10" width="9.75" customWidth="1"/>
    <col min="11" max="11" width="5.08203125" customWidth="1"/>
  </cols>
  <sheetData>
    <row r="1" spans="1:10" ht="19.5" customHeight="1"/>
    <row r="2" spans="1:10" s="119" customFormat="1" ht="39" customHeight="1">
      <c r="A2" s="139" t="s">
        <v>175</v>
      </c>
      <c r="B2" s="139"/>
      <c r="C2" s="139"/>
      <c r="D2" s="139"/>
      <c r="E2" s="139"/>
      <c r="F2" s="139"/>
      <c r="G2" s="139"/>
      <c r="H2" s="139"/>
    </row>
    <row r="3" spans="1:10" s="119" customFormat="1" ht="16.5" customHeight="1">
      <c r="A3" s="138"/>
      <c r="B3" s="138"/>
      <c r="C3" s="138"/>
      <c r="D3" s="138"/>
      <c r="E3" s="138"/>
      <c r="F3" s="138"/>
      <c r="G3" s="138"/>
      <c r="H3" s="138"/>
    </row>
    <row r="4" spans="1:10" s="134" customFormat="1" ht="20.25" customHeight="1">
      <c r="A4" s="140" t="s">
        <v>169</v>
      </c>
      <c r="B4" s="140"/>
      <c r="C4" s="140"/>
      <c r="D4" s="140"/>
      <c r="E4" s="140"/>
      <c r="F4" s="140"/>
      <c r="G4" s="140"/>
      <c r="H4" s="140"/>
      <c r="I4" s="140"/>
      <c r="J4" s="142"/>
    </row>
    <row r="5" spans="1:10" s="131" customFormat="1" ht="12" customHeight="1">
      <c r="A5" s="135"/>
      <c r="B5" s="135"/>
      <c r="C5" s="135"/>
      <c r="D5" s="135"/>
      <c r="E5" s="135"/>
      <c r="F5" s="135"/>
      <c r="G5" s="135"/>
      <c r="H5" s="135"/>
    </row>
    <row r="6" spans="1:10" s="132" customFormat="1" ht="20.25" customHeight="1">
      <c r="A6" s="136" t="s">
        <v>172</v>
      </c>
      <c r="B6" s="136"/>
      <c r="C6" s="136"/>
      <c r="D6" s="136"/>
      <c r="E6" s="136"/>
      <c r="F6" s="136"/>
      <c r="G6" s="136"/>
      <c r="H6" s="136"/>
    </row>
    <row r="7" spans="1:10" s="132" customFormat="1" ht="6" customHeight="1">
      <c r="A7" s="136"/>
      <c r="B7" s="136"/>
      <c r="C7" s="136"/>
      <c r="D7" s="136"/>
      <c r="E7" s="136"/>
      <c r="F7" s="136"/>
      <c r="G7" s="136"/>
      <c r="H7" s="136"/>
    </row>
    <row r="8" spans="1:10" s="132" customFormat="1" ht="20.25" customHeight="1">
      <c r="A8" s="132" t="s">
        <v>173</v>
      </c>
    </row>
    <row r="9" spans="1:10" s="132" customFormat="1" ht="6" customHeight="1"/>
    <row r="10" spans="1:10" s="132" customFormat="1" ht="21">
      <c r="A10" s="132" t="s">
        <v>171</v>
      </c>
    </row>
    <row r="11" spans="1:10" s="132" customFormat="1" ht="6" customHeight="1"/>
    <row r="12" spans="1:10" s="132" customFormat="1" ht="21"/>
    <row r="13" spans="1:10" s="132" customFormat="1" ht="11.25" customHeight="1"/>
    <row r="14" spans="1:10" s="132" customFormat="1" ht="22.5" customHeight="1">
      <c r="A14" s="140" t="s">
        <v>168</v>
      </c>
      <c r="B14" s="140"/>
      <c r="C14" s="140"/>
      <c r="D14" s="140"/>
      <c r="E14" s="140"/>
      <c r="F14" s="140"/>
      <c r="G14" s="140"/>
      <c r="H14" s="140"/>
      <c r="I14" s="140"/>
      <c r="J14" s="141"/>
    </row>
    <row r="15" spans="1:10" s="132" customFormat="1" ht="9.75" customHeight="1"/>
    <row r="16" spans="1:10" s="132" customFormat="1" ht="21">
      <c r="A16" s="132" t="s">
        <v>176</v>
      </c>
    </row>
    <row r="17" spans="1:1" s="132" customFormat="1" ht="12" customHeight="1"/>
    <row r="18" spans="1:1" s="132" customFormat="1" ht="21">
      <c r="A18" s="132" t="s">
        <v>157</v>
      </c>
    </row>
    <row r="19" spans="1:1" s="132" customFormat="1" ht="6" customHeight="1"/>
    <row r="20" spans="1:1" s="132" customFormat="1" ht="21"/>
    <row r="21" spans="1:1" s="132" customFormat="1" ht="22.5" customHeight="1">
      <c r="A21" s="132" t="s">
        <v>158</v>
      </c>
    </row>
    <row r="22" spans="1:1" s="132" customFormat="1" ht="12" customHeight="1"/>
    <row r="23" spans="1:1" s="132" customFormat="1" ht="21">
      <c r="A23" s="132" t="s">
        <v>159</v>
      </c>
    </row>
    <row r="24" spans="1:1" s="132" customFormat="1" ht="12" customHeight="1"/>
    <row r="25" spans="1:1" s="132" customFormat="1" ht="21"/>
    <row r="26" spans="1:1" s="132" customFormat="1" ht="21">
      <c r="A26" s="132" t="s">
        <v>160</v>
      </c>
    </row>
    <row r="27" spans="1:1" s="132" customFormat="1" ht="12" customHeight="1"/>
    <row r="28" spans="1:1" s="132" customFormat="1" ht="21">
      <c r="A28" s="132" t="s">
        <v>161</v>
      </c>
    </row>
    <row r="29" spans="1:1" s="132" customFormat="1" ht="9" customHeight="1"/>
    <row r="30" spans="1:1" s="132" customFormat="1" ht="21">
      <c r="A30" s="132" t="s">
        <v>177</v>
      </c>
    </row>
    <row r="31" spans="1:1" s="132" customFormat="1" ht="21"/>
    <row r="32" spans="1:1" s="132" customFormat="1" ht="6" customHeight="1"/>
    <row r="33" spans="1:1" s="132" customFormat="1" ht="21">
      <c r="A33" s="132" t="s">
        <v>162</v>
      </c>
    </row>
    <row r="34" spans="1:1" s="132" customFormat="1" ht="6" customHeight="1"/>
    <row r="35" spans="1:1" s="132" customFormat="1" ht="22.5" customHeight="1">
      <c r="A35" s="132" t="s">
        <v>163</v>
      </c>
    </row>
    <row r="36" spans="1:1" s="132" customFormat="1" ht="22.5" customHeight="1"/>
    <row r="37" spans="1:1" s="132" customFormat="1" ht="9" customHeight="1"/>
    <row r="38" spans="1:1" s="132" customFormat="1" ht="21">
      <c r="A38" s="132" t="s">
        <v>164</v>
      </c>
    </row>
    <row r="39" spans="1:1" s="132" customFormat="1" ht="12" customHeight="1"/>
    <row r="40" spans="1:1" s="132" customFormat="1" ht="21">
      <c r="A40" s="132" t="s">
        <v>165</v>
      </c>
    </row>
    <row r="41" spans="1:1" s="132" customFormat="1" ht="6" customHeight="1"/>
    <row r="42" spans="1:1" s="132" customFormat="1" ht="21">
      <c r="A42" s="132" t="s">
        <v>166</v>
      </c>
    </row>
    <row r="43" spans="1:1" s="132" customFormat="1" ht="6" customHeight="1"/>
    <row r="44" spans="1:1" s="132" customFormat="1" ht="19.5" customHeight="1"/>
    <row r="45" spans="1:1" s="132" customFormat="1" ht="21">
      <c r="A45" s="132" t="s">
        <v>167</v>
      </c>
    </row>
    <row r="46" spans="1:1" s="132" customFormat="1" ht="6" customHeight="1"/>
    <row r="47" spans="1:1" s="132" customFormat="1" ht="21">
      <c r="A47" s="132" t="s">
        <v>170</v>
      </c>
    </row>
    <row r="48" spans="1:1" s="132" customFormat="1" ht="11.25" customHeight="1"/>
    <row r="49" spans="1:9" s="132" customFormat="1" ht="21">
      <c r="A49" s="137"/>
      <c r="B49" s="137"/>
      <c r="C49" s="137"/>
      <c r="D49" s="137"/>
      <c r="E49" s="137"/>
      <c r="F49" s="137"/>
      <c r="G49" s="137"/>
      <c r="H49" s="137"/>
      <c r="I49" s="137"/>
    </row>
    <row r="50" spans="1:9" s="132" customFormat="1" ht="12" customHeight="1"/>
    <row r="51" spans="1:9" s="132" customFormat="1" ht="21"/>
    <row r="52" spans="1:9" s="132" customFormat="1" ht="6" customHeight="1"/>
    <row r="53" spans="1:9" s="132" customFormat="1" ht="21"/>
    <row r="54" spans="1:9" s="132" customFormat="1" ht="21"/>
    <row r="55" spans="1:9" s="132" customFormat="1" ht="21"/>
    <row r="56" spans="1:9" s="132" customFormat="1" ht="21"/>
  </sheetData>
  <phoneticPr fontId="2" type="noConversion"/>
  <pageMargins left="0.18" right="0.17" top="0.23" bottom="0.26" header="0.17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9:J35"/>
  <sheetViews>
    <sheetView topLeftCell="A16" workbookViewId="0">
      <selection activeCell="A59" sqref="A59"/>
    </sheetView>
  </sheetViews>
  <sheetFormatPr defaultRowHeight="17"/>
  <cols>
    <col min="1" max="1" width="8.25" customWidth="1"/>
    <col min="2" max="2" width="5.08203125" customWidth="1"/>
    <col min="3" max="11" width="8.25" customWidth="1"/>
  </cols>
  <sheetData>
    <row r="9" spans="1:8" ht="30">
      <c r="A9" s="39"/>
      <c r="B9" s="39"/>
      <c r="C9" s="39"/>
      <c r="D9" s="39"/>
      <c r="E9" s="39"/>
      <c r="F9" s="39"/>
      <c r="G9" s="39"/>
      <c r="H9" s="39"/>
    </row>
    <row r="26" spans="1:10" ht="25.5">
      <c r="A26" s="32"/>
      <c r="B26" s="32"/>
      <c r="C26" s="32"/>
      <c r="D26" s="32"/>
      <c r="E26" s="32"/>
      <c r="F26" s="32"/>
      <c r="G26" s="32"/>
      <c r="H26" s="32"/>
    </row>
    <row r="27" spans="1:10" ht="25.5">
      <c r="A27" s="266" t="s">
        <v>181</v>
      </c>
      <c r="B27" s="266"/>
      <c r="C27" s="266"/>
      <c r="D27" s="266"/>
      <c r="E27" s="266"/>
      <c r="F27" s="266"/>
      <c r="G27" s="266"/>
      <c r="H27" s="266"/>
      <c r="I27" s="266"/>
      <c r="J27" s="266"/>
    </row>
    <row r="28" spans="1:10" ht="21" customHeight="1">
      <c r="A28" s="81"/>
      <c r="B28" s="81"/>
      <c r="C28" s="81"/>
      <c r="D28" s="81"/>
      <c r="E28" s="81"/>
      <c r="F28" s="81"/>
      <c r="G28" s="81"/>
      <c r="H28" s="81"/>
    </row>
    <row r="29" spans="1:10" ht="36">
      <c r="A29" s="267" t="s">
        <v>90</v>
      </c>
      <c r="B29" s="267"/>
      <c r="C29" s="267"/>
      <c r="D29" s="267"/>
      <c r="E29" s="267"/>
      <c r="F29" s="267"/>
      <c r="G29" s="267"/>
      <c r="H29" s="267"/>
      <c r="I29" s="267"/>
      <c r="J29" s="267"/>
    </row>
    <row r="30" spans="1:10" ht="25.5">
      <c r="A30" s="32"/>
      <c r="B30" s="32"/>
      <c r="C30" s="32"/>
      <c r="D30" s="32"/>
      <c r="E30" s="32"/>
      <c r="F30" s="32"/>
      <c r="G30" s="32"/>
      <c r="H30" s="32"/>
    </row>
    <row r="31" spans="1:10" ht="26" thickBot="1">
      <c r="A31" s="266"/>
      <c r="B31" s="266"/>
      <c r="C31" s="266"/>
      <c r="D31" s="266"/>
      <c r="E31" s="266"/>
      <c r="F31" s="266"/>
      <c r="G31" s="266"/>
      <c r="H31" s="266"/>
    </row>
    <row r="32" spans="1:10" ht="24.75" customHeight="1" thickTop="1">
      <c r="B32" s="461" t="s">
        <v>59</v>
      </c>
      <c r="C32" s="37" t="s">
        <v>56</v>
      </c>
      <c r="D32" s="37" t="s">
        <v>70</v>
      </c>
      <c r="E32" s="37" t="s">
        <v>70</v>
      </c>
      <c r="F32" s="37" t="s">
        <v>70</v>
      </c>
      <c r="G32" s="37" t="s">
        <v>70</v>
      </c>
      <c r="H32" s="37" t="s">
        <v>71</v>
      </c>
      <c r="I32" s="38" t="s">
        <v>57</v>
      </c>
    </row>
    <row r="33" spans="2:9" ht="59.25" customHeight="1">
      <c r="B33" s="462"/>
      <c r="C33" s="33" t="s">
        <v>44</v>
      </c>
      <c r="D33" s="33" t="s">
        <v>44</v>
      </c>
      <c r="E33" s="33" t="s">
        <v>44</v>
      </c>
      <c r="F33" s="33" t="s">
        <v>44</v>
      </c>
      <c r="G33" s="33" t="s">
        <v>44</v>
      </c>
      <c r="H33" s="33" t="s">
        <v>44</v>
      </c>
      <c r="I33" s="34" t="s">
        <v>44</v>
      </c>
    </row>
    <row r="34" spans="2:9" ht="24" customHeight="1" thickBot="1">
      <c r="B34" s="463"/>
      <c r="C34" s="35" t="s">
        <v>58</v>
      </c>
      <c r="D34" s="35" t="s">
        <v>58</v>
      </c>
      <c r="E34" s="35" t="s">
        <v>58</v>
      </c>
      <c r="F34" s="35" t="s">
        <v>58</v>
      </c>
      <c r="G34" s="35" t="s">
        <v>58</v>
      </c>
      <c r="H34" s="35" t="s">
        <v>58</v>
      </c>
      <c r="I34" s="36" t="s">
        <v>58</v>
      </c>
    </row>
    <row r="35" spans="2:9" ht="17.5" thickTop="1"/>
  </sheetData>
  <mergeCells count="4">
    <mergeCell ref="A27:J27"/>
    <mergeCell ref="A29:J29"/>
    <mergeCell ref="A31:H31"/>
    <mergeCell ref="B32:B34"/>
  </mergeCells>
  <phoneticPr fontId="2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J18"/>
  <sheetViews>
    <sheetView topLeftCell="A4" workbookViewId="0">
      <selection activeCell="C18" sqref="C18"/>
    </sheetView>
  </sheetViews>
  <sheetFormatPr defaultRowHeight="17"/>
  <cols>
    <col min="1" max="1" width="8.25" customWidth="1"/>
    <col min="2" max="2" width="5.08203125" customWidth="1"/>
    <col min="3" max="11" width="8.25" customWidth="1"/>
  </cols>
  <sheetData>
    <row r="3" spans="1:10" ht="47.25" customHeight="1"/>
    <row r="4" spans="1:10" ht="46.5">
      <c r="A4" s="268"/>
      <c r="B4" s="268"/>
      <c r="C4" s="268"/>
      <c r="D4" s="268"/>
      <c r="E4" s="268"/>
      <c r="F4" s="268"/>
      <c r="G4" s="268"/>
      <c r="H4" s="268"/>
      <c r="I4" s="268"/>
      <c r="J4" s="268"/>
    </row>
    <row r="7" spans="1:10" ht="33.75" customHeight="1"/>
    <row r="8" spans="1:10" ht="47.25" customHeight="1">
      <c r="A8" s="83" t="s">
        <v>224</v>
      </c>
      <c r="B8" s="83"/>
      <c r="C8" s="83"/>
      <c r="D8" s="83"/>
      <c r="E8" s="83"/>
      <c r="F8" s="83"/>
      <c r="G8" s="83"/>
      <c r="H8" s="83"/>
      <c r="I8" s="83"/>
      <c r="J8" s="83"/>
    </row>
    <row r="9" spans="1:10" ht="26">
      <c r="A9" s="82"/>
      <c r="B9" s="82"/>
      <c r="C9" s="82"/>
      <c r="D9" s="82"/>
      <c r="E9" s="82"/>
      <c r="F9" s="82"/>
      <c r="G9" s="82"/>
      <c r="H9" s="82"/>
      <c r="I9" s="82"/>
      <c r="J9" s="82"/>
    </row>
    <row r="10" spans="1:10" ht="30.75" customHeight="1">
      <c r="A10" s="82" t="s">
        <v>91</v>
      </c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30.75" customHeight="1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spans="1:10" ht="30.75" customHeight="1">
      <c r="A12" s="82" t="s">
        <v>104</v>
      </c>
      <c r="B12" s="82"/>
      <c r="C12" s="82"/>
      <c r="D12" s="82"/>
      <c r="E12" s="82"/>
      <c r="F12" s="82"/>
      <c r="G12" s="82"/>
      <c r="H12" s="82"/>
      <c r="I12" s="82"/>
      <c r="J12" s="82"/>
    </row>
    <row r="13" spans="1:10" ht="30.75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spans="1:10" ht="30.75" customHeight="1">
      <c r="A14" s="82" t="s">
        <v>92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0" ht="30.7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spans="1:10" ht="30.75" customHeight="1">
      <c r="A16" s="82" t="s">
        <v>93</v>
      </c>
      <c r="B16" s="82"/>
      <c r="C16" s="82"/>
      <c r="D16" s="82"/>
      <c r="E16" s="82"/>
      <c r="F16" s="82"/>
      <c r="G16" s="82"/>
      <c r="H16" s="82"/>
      <c r="I16" s="82"/>
      <c r="J16" s="82"/>
    </row>
    <row r="17" spans="1:10" ht="30.75" customHeight="1">
      <c r="A17" s="82"/>
      <c r="B17" s="82"/>
      <c r="C17" s="82"/>
      <c r="D17" s="82"/>
      <c r="E17" s="82"/>
      <c r="F17" s="82"/>
      <c r="G17" s="82"/>
      <c r="H17" s="82"/>
      <c r="I17" s="82"/>
      <c r="J17" s="82"/>
    </row>
    <row r="18" spans="1:10" ht="30.75" customHeight="1">
      <c r="A18" s="82" t="s">
        <v>94</v>
      </c>
      <c r="B18" s="82"/>
      <c r="C18" s="82"/>
      <c r="D18" s="82"/>
      <c r="E18" s="82"/>
      <c r="F18" s="82"/>
      <c r="G18" s="82"/>
      <c r="H18" s="82"/>
      <c r="I18" s="82"/>
      <c r="J18" s="82"/>
    </row>
  </sheetData>
  <mergeCells count="1">
    <mergeCell ref="A4:J4"/>
  </mergeCells>
  <phoneticPr fontId="2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3"/>
  <sheetViews>
    <sheetView workbookViewId="0">
      <selection activeCell="E5" sqref="E5"/>
    </sheetView>
  </sheetViews>
  <sheetFormatPr defaultColWidth="9" defaultRowHeight="17"/>
  <cols>
    <col min="1" max="1" width="6.58203125" style="1" customWidth="1"/>
    <col min="2" max="2" width="18.83203125" style="1" customWidth="1"/>
    <col min="3" max="12" width="7.83203125" style="1" customWidth="1"/>
    <col min="13" max="13" width="9.5" style="1" customWidth="1"/>
    <col min="14" max="14" width="10.58203125" style="1" customWidth="1"/>
    <col min="15" max="16" width="9" style="1"/>
    <col min="17" max="17" width="10.58203125" style="1" customWidth="1"/>
    <col min="18" max="18" width="46.25" style="1" customWidth="1"/>
    <col min="19" max="16384" width="9" style="1"/>
  </cols>
  <sheetData>
    <row r="1" spans="1:20" ht="29.25" customHeight="1">
      <c r="A1" s="269" t="s">
        <v>225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20" ht="28.5" customHeight="1" thickBot="1">
      <c r="A2" s="15" t="s">
        <v>88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0" ht="28.5" customHeight="1">
      <c r="A3" s="270" t="s">
        <v>207</v>
      </c>
      <c r="B3" s="272" t="s">
        <v>208</v>
      </c>
      <c r="C3" s="274" t="s">
        <v>209</v>
      </c>
      <c r="D3" s="275"/>
      <c r="E3" s="276" t="s">
        <v>210</v>
      </c>
      <c r="F3" s="275"/>
      <c r="G3" s="277" t="s">
        <v>356</v>
      </c>
      <c r="H3" s="277"/>
      <c r="I3" s="276" t="s">
        <v>211</v>
      </c>
      <c r="J3" s="275"/>
      <c r="K3" s="277" t="s">
        <v>355</v>
      </c>
      <c r="L3" s="277"/>
      <c r="M3" s="278" t="s">
        <v>212</v>
      </c>
      <c r="N3" s="280" t="s">
        <v>213</v>
      </c>
      <c r="P3" s="282" t="s">
        <v>68</v>
      </c>
      <c r="Q3" s="282"/>
      <c r="R3" s="282"/>
      <c r="S3" s="282"/>
      <c r="T3" s="282"/>
    </row>
    <row r="4" spans="1:20" ht="28.5" customHeight="1" thickBot="1">
      <c r="A4" s="271"/>
      <c r="B4" s="273"/>
      <c r="C4" s="28" t="s">
        <v>214</v>
      </c>
      <c r="D4" s="29" t="s">
        <v>215</v>
      </c>
      <c r="E4" s="183" t="s">
        <v>216</v>
      </c>
      <c r="F4" s="29" t="s">
        <v>215</v>
      </c>
      <c r="G4" s="30" t="s">
        <v>216</v>
      </c>
      <c r="H4" s="184" t="s">
        <v>215</v>
      </c>
      <c r="I4" s="183" t="s">
        <v>216</v>
      </c>
      <c r="J4" s="29" t="s">
        <v>215</v>
      </c>
      <c r="K4" s="30" t="s">
        <v>216</v>
      </c>
      <c r="L4" s="184" t="s">
        <v>215</v>
      </c>
      <c r="M4" s="279"/>
      <c r="N4" s="281"/>
    </row>
    <row r="5" spans="1:20" ht="25.5" customHeight="1" thickTop="1">
      <c r="A5" s="44">
        <v>1</v>
      </c>
      <c r="B5" s="195" t="s">
        <v>97</v>
      </c>
      <c r="C5" s="163"/>
      <c r="D5" s="164"/>
      <c r="E5" s="165">
        <v>80</v>
      </c>
      <c r="F5" s="170">
        <f t="shared" ref="F5:F11" si="0">+E5/100*20</f>
        <v>16</v>
      </c>
      <c r="G5" s="167">
        <v>100</v>
      </c>
      <c r="H5" s="171">
        <v>10</v>
      </c>
      <c r="I5" s="165" t="s">
        <v>202</v>
      </c>
      <c r="J5" s="166">
        <v>9</v>
      </c>
      <c r="K5" s="44"/>
      <c r="L5" s="164"/>
      <c r="M5" s="260">
        <v>55</v>
      </c>
      <c r="N5" s="169"/>
      <c r="P5" s="282"/>
      <c r="Q5" s="282"/>
      <c r="R5" s="282"/>
    </row>
    <row r="6" spans="1:20" ht="25.5" customHeight="1">
      <c r="A6" s="44">
        <f>A5+1</f>
        <v>2</v>
      </c>
      <c r="B6" s="195" t="s">
        <v>218</v>
      </c>
      <c r="C6" s="163"/>
      <c r="D6" s="164"/>
      <c r="E6" s="165">
        <v>90</v>
      </c>
      <c r="F6" s="166">
        <f t="shared" si="0"/>
        <v>18</v>
      </c>
      <c r="G6" s="167">
        <v>90</v>
      </c>
      <c r="H6" s="178">
        <f t="shared" ref="H6:H10" si="1">+G6/10</f>
        <v>9</v>
      </c>
      <c r="I6" s="44" t="s">
        <v>341</v>
      </c>
      <c r="J6" s="166">
        <v>7</v>
      </c>
      <c r="K6" s="44"/>
      <c r="L6" s="164"/>
      <c r="M6" s="172">
        <f>+D6+F6+J6+H6+L6</f>
        <v>34</v>
      </c>
      <c r="N6" s="169"/>
      <c r="P6" s="1" t="s">
        <v>72</v>
      </c>
      <c r="Q6" s="1" t="s">
        <v>73</v>
      </c>
      <c r="R6" s="1" t="s">
        <v>74</v>
      </c>
    </row>
    <row r="7" spans="1:20" ht="25.5" customHeight="1">
      <c r="A7" s="44">
        <f t="shared" ref="A7:A17" si="2">A6+1</f>
        <v>3</v>
      </c>
      <c r="B7" s="195" t="s">
        <v>226</v>
      </c>
      <c r="C7" s="163"/>
      <c r="D7" s="164"/>
      <c r="E7" s="165">
        <v>90</v>
      </c>
      <c r="F7" s="166">
        <f t="shared" si="0"/>
        <v>18</v>
      </c>
      <c r="G7" s="167">
        <v>93</v>
      </c>
      <c r="H7" s="164">
        <v>9</v>
      </c>
      <c r="I7" s="165" t="s">
        <v>201</v>
      </c>
      <c r="J7" s="166">
        <v>8</v>
      </c>
      <c r="K7" s="44"/>
      <c r="L7" s="164"/>
      <c r="M7" s="172">
        <f t="shared" ref="M7:M11" si="3">+D7+F7+J7+H7+L7</f>
        <v>35</v>
      </c>
      <c r="N7" s="169"/>
      <c r="P7" s="282" t="s">
        <v>221</v>
      </c>
      <c r="Q7" s="282"/>
      <c r="R7" s="282"/>
    </row>
    <row r="8" spans="1:20" ht="25.5" customHeight="1">
      <c r="A8" s="44">
        <f t="shared" si="2"/>
        <v>4</v>
      </c>
      <c r="B8" s="195" t="s">
        <v>81</v>
      </c>
      <c r="C8" s="163"/>
      <c r="D8" s="164"/>
      <c r="E8" s="165">
        <v>80</v>
      </c>
      <c r="F8" s="166">
        <f t="shared" si="0"/>
        <v>16</v>
      </c>
      <c r="G8" s="167">
        <v>100</v>
      </c>
      <c r="H8" s="164">
        <f t="shared" si="1"/>
        <v>10</v>
      </c>
      <c r="I8" s="165" t="s">
        <v>201</v>
      </c>
      <c r="J8" s="166">
        <v>8</v>
      </c>
      <c r="K8" s="44"/>
      <c r="L8" s="164"/>
      <c r="M8" s="172">
        <v>74</v>
      </c>
      <c r="N8" s="169"/>
      <c r="P8" s="282" t="s">
        <v>222</v>
      </c>
      <c r="Q8" s="282"/>
      <c r="R8" s="282"/>
    </row>
    <row r="9" spans="1:20" ht="25.5" customHeight="1">
      <c r="A9" s="44">
        <f t="shared" si="2"/>
        <v>5</v>
      </c>
      <c r="B9" s="196" t="s">
        <v>203</v>
      </c>
      <c r="C9" s="163"/>
      <c r="D9" s="164"/>
      <c r="E9" s="165">
        <v>90</v>
      </c>
      <c r="F9" s="166">
        <f t="shared" si="0"/>
        <v>18</v>
      </c>
      <c r="G9" s="167">
        <v>96</v>
      </c>
      <c r="H9" s="173">
        <v>9</v>
      </c>
      <c r="I9" s="165" t="s">
        <v>201</v>
      </c>
      <c r="J9" s="166">
        <v>8</v>
      </c>
      <c r="K9" s="44"/>
      <c r="L9" s="164"/>
      <c r="M9" s="172">
        <f t="shared" si="3"/>
        <v>35</v>
      </c>
      <c r="N9" s="169"/>
    </row>
    <row r="10" spans="1:20" ht="25.5" customHeight="1">
      <c r="A10" s="44">
        <f t="shared" si="2"/>
        <v>6</v>
      </c>
      <c r="B10" s="196" t="s">
        <v>204</v>
      </c>
      <c r="C10" s="174"/>
      <c r="D10" s="164"/>
      <c r="E10" s="176">
        <v>90</v>
      </c>
      <c r="F10" s="175">
        <f t="shared" si="0"/>
        <v>18</v>
      </c>
      <c r="G10" s="177">
        <v>90</v>
      </c>
      <c r="H10" s="178">
        <f t="shared" si="1"/>
        <v>9</v>
      </c>
      <c r="I10" s="176" t="s">
        <v>201</v>
      </c>
      <c r="J10" s="175">
        <v>8</v>
      </c>
      <c r="K10" s="179"/>
      <c r="L10" s="178"/>
      <c r="M10" s="180">
        <f t="shared" si="3"/>
        <v>35</v>
      </c>
      <c r="N10" s="169"/>
      <c r="P10" s="1" t="s">
        <v>72</v>
      </c>
      <c r="Q10" s="1" t="s">
        <v>73</v>
      </c>
      <c r="R10" s="1" t="s">
        <v>74</v>
      </c>
    </row>
    <row r="11" spans="1:20" ht="25.5" customHeight="1">
      <c r="A11" s="44">
        <f t="shared" si="2"/>
        <v>7</v>
      </c>
      <c r="B11" s="196" t="s">
        <v>198</v>
      </c>
      <c r="C11" s="111"/>
      <c r="D11" s="164"/>
      <c r="E11" s="113">
        <v>80</v>
      </c>
      <c r="F11" s="112">
        <f t="shared" si="0"/>
        <v>16</v>
      </c>
      <c r="G11" s="114">
        <v>93</v>
      </c>
      <c r="H11" s="178">
        <v>9</v>
      </c>
      <c r="I11" s="113" t="s">
        <v>202</v>
      </c>
      <c r="J11" s="112">
        <v>9</v>
      </c>
      <c r="K11" s="115"/>
      <c r="L11" s="116"/>
      <c r="M11" s="180">
        <f t="shared" si="3"/>
        <v>34</v>
      </c>
      <c r="N11" s="169"/>
      <c r="P11" s="80" t="s">
        <v>89</v>
      </c>
      <c r="Q11" s="80"/>
      <c r="R11" s="80"/>
    </row>
    <row r="12" spans="1:20" s="190" customFormat="1" ht="25.5" customHeight="1">
      <c r="A12" s="44">
        <f t="shared" si="2"/>
        <v>8</v>
      </c>
      <c r="B12" s="196" t="s">
        <v>219</v>
      </c>
      <c r="C12" s="111"/>
      <c r="D12" s="164"/>
      <c r="E12" s="115">
        <v>90</v>
      </c>
      <c r="F12" s="116">
        <f t="shared" ref="F12:F14" si="4">+E12/100*20</f>
        <v>18</v>
      </c>
      <c r="G12" s="191">
        <v>93</v>
      </c>
      <c r="H12" s="164">
        <v>9</v>
      </c>
      <c r="I12" s="115" t="s">
        <v>201</v>
      </c>
      <c r="J12" s="116">
        <v>8</v>
      </c>
      <c r="K12" s="113"/>
      <c r="L12" s="112"/>
      <c r="M12" s="172">
        <f t="shared" ref="M12:M14" si="5">+D12+F12+J12+H12+L12</f>
        <v>35</v>
      </c>
      <c r="N12" s="169"/>
      <c r="P12" s="80"/>
      <c r="Q12" s="80"/>
      <c r="R12" s="80"/>
    </row>
    <row r="13" spans="1:20" s="190" customFormat="1" ht="25.5" customHeight="1">
      <c r="A13" s="44">
        <f t="shared" si="2"/>
        <v>9</v>
      </c>
      <c r="B13" s="196" t="s">
        <v>230</v>
      </c>
      <c r="C13" s="111"/>
      <c r="D13" s="164"/>
      <c r="E13" s="115">
        <v>80</v>
      </c>
      <c r="F13" s="116">
        <f t="shared" si="4"/>
        <v>16</v>
      </c>
      <c r="G13" s="191">
        <v>93</v>
      </c>
      <c r="H13" s="175">
        <v>9</v>
      </c>
      <c r="I13" s="115" t="s">
        <v>353</v>
      </c>
      <c r="J13" s="116">
        <v>7</v>
      </c>
      <c r="K13" s="44"/>
      <c r="L13" s="164"/>
      <c r="M13" s="194">
        <f t="shared" si="5"/>
        <v>32</v>
      </c>
      <c r="N13" s="169"/>
      <c r="P13" s="80"/>
      <c r="Q13" s="80"/>
      <c r="R13" s="80"/>
    </row>
    <row r="14" spans="1:20" s="190" customFormat="1" ht="25.5" customHeight="1">
      <c r="A14" s="44">
        <f t="shared" si="2"/>
        <v>10</v>
      </c>
      <c r="B14" s="195" t="s">
        <v>199</v>
      </c>
      <c r="C14" s="163"/>
      <c r="D14" s="164"/>
      <c r="E14" s="165">
        <v>80</v>
      </c>
      <c r="F14" s="166">
        <f t="shared" si="4"/>
        <v>16</v>
      </c>
      <c r="G14" s="167">
        <v>90</v>
      </c>
      <c r="H14" s="164">
        <f t="shared" ref="H14:H17" si="6">+G14/10</f>
        <v>9</v>
      </c>
      <c r="I14" s="165" t="s">
        <v>339</v>
      </c>
      <c r="J14" s="166">
        <v>8</v>
      </c>
      <c r="K14" s="44"/>
      <c r="L14" s="164"/>
      <c r="M14" s="168">
        <f t="shared" si="5"/>
        <v>33</v>
      </c>
      <c r="N14" s="169" t="s">
        <v>232</v>
      </c>
      <c r="P14" s="80"/>
      <c r="Q14" s="80"/>
      <c r="R14" s="80"/>
    </row>
    <row r="15" spans="1:20" s="190" customFormat="1" ht="25.5" customHeight="1">
      <c r="A15" s="44">
        <f t="shared" si="2"/>
        <v>11</v>
      </c>
      <c r="B15" s="196" t="s">
        <v>229</v>
      </c>
      <c r="C15" s="163"/>
      <c r="D15" s="164"/>
      <c r="E15" s="165">
        <v>80</v>
      </c>
      <c r="F15" s="166">
        <f t="shared" ref="F15:F16" si="7">+E15/100*20</f>
        <v>16</v>
      </c>
      <c r="G15" s="167">
        <v>90</v>
      </c>
      <c r="H15" s="164">
        <f t="shared" si="6"/>
        <v>9</v>
      </c>
      <c r="I15" s="165" t="s">
        <v>342</v>
      </c>
      <c r="J15" s="166">
        <v>8</v>
      </c>
      <c r="K15" s="44"/>
      <c r="L15" s="164"/>
      <c r="M15" s="172">
        <f t="shared" ref="M15:M16" si="8">+D15+F15+J15+H15+L15</f>
        <v>33</v>
      </c>
      <c r="N15" s="169" t="s">
        <v>231</v>
      </c>
    </row>
    <row r="16" spans="1:20" ht="25.5" customHeight="1">
      <c r="A16" s="44">
        <f t="shared" si="2"/>
        <v>12</v>
      </c>
      <c r="B16" s="196" t="s">
        <v>228</v>
      </c>
      <c r="C16" s="111"/>
      <c r="D16" s="164"/>
      <c r="E16" s="115">
        <v>80</v>
      </c>
      <c r="F16" s="116">
        <f t="shared" si="7"/>
        <v>16</v>
      </c>
      <c r="G16" s="191">
        <v>90</v>
      </c>
      <c r="H16" s="164">
        <f t="shared" si="6"/>
        <v>9</v>
      </c>
      <c r="I16" s="115" t="s">
        <v>342</v>
      </c>
      <c r="J16" s="116">
        <v>8</v>
      </c>
      <c r="K16" s="113"/>
      <c r="L16" s="112"/>
      <c r="M16" s="192">
        <f t="shared" si="8"/>
        <v>33</v>
      </c>
      <c r="N16" s="193" t="s">
        <v>232</v>
      </c>
    </row>
    <row r="17" spans="1:17" s="190" customFormat="1" ht="25.5" customHeight="1">
      <c r="A17" s="44">
        <f t="shared" si="2"/>
        <v>13</v>
      </c>
      <c r="B17" s="195" t="s">
        <v>217</v>
      </c>
      <c r="C17" s="163"/>
      <c r="D17" s="164"/>
      <c r="E17" s="165">
        <v>80</v>
      </c>
      <c r="F17" s="170">
        <f t="shared" ref="F17" si="9">+E17/100*20</f>
        <v>16</v>
      </c>
      <c r="G17" s="167">
        <v>90</v>
      </c>
      <c r="H17" s="164">
        <f t="shared" si="6"/>
        <v>9</v>
      </c>
      <c r="I17" s="165" t="s">
        <v>201</v>
      </c>
      <c r="J17" s="166">
        <v>8</v>
      </c>
      <c r="K17" s="44"/>
      <c r="L17" s="164"/>
      <c r="M17" s="168">
        <f t="shared" ref="M17" si="10">+D17+F17+J17+H17+L17</f>
        <v>33</v>
      </c>
      <c r="N17" s="169" t="s">
        <v>232</v>
      </c>
    </row>
    <row r="18" spans="1:17" ht="25.5" customHeight="1" thickBot="1">
      <c r="A18" s="45"/>
      <c r="B18" s="46"/>
      <c r="C18" s="261"/>
      <c r="D18" s="117"/>
      <c r="E18" s="45"/>
      <c r="F18" s="117"/>
      <c r="G18" s="262"/>
      <c r="H18" s="263"/>
      <c r="I18" s="45"/>
      <c r="J18" s="117"/>
      <c r="K18" s="264"/>
      <c r="L18" s="265"/>
      <c r="M18" s="43"/>
      <c r="N18" s="181"/>
      <c r="P18" s="282"/>
      <c r="Q18" s="282"/>
    </row>
    <row r="19" spans="1:17" ht="23.25" customHeight="1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7">
      <c r="I20" s="243"/>
      <c r="J20" s="243"/>
    </row>
    <row r="23" spans="1:17" ht="35.25" customHeight="1"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</row>
  </sheetData>
  <mergeCells count="16">
    <mergeCell ref="P3:T3"/>
    <mergeCell ref="P5:R5"/>
    <mergeCell ref="P18:Q18"/>
    <mergeCell ref="P7:R7"/>
    <mergeCell ref="B23:N23"/>
    <mergeCell ref="P8:R8"/>
    <mergeCell ref="A1:N1"/>
    <mergeCell ref="A3:A4"/>
    <mergeCell ref="B3:B4"/>
    <mergeCell ref="C3:D3"/>
    <mergeCell ref="E3:F3"/>
    <mergeCell ref="G3:H3"/>
    <mergeCell ref="I3:J3"/>
    <mergeCell ref="K3:L3"/>
    <mergeCell ref="M3:M4"/>
    <mergeCell ref="N3:N4"/>
  </mergeCells>
  <phoneticPr fontId="2" type="noConversion"/>
  <pageMargins left="0.56999999999999995" right="0.51" top="0.74803149606299213" bottom="0.6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P65"/>
  <sheetViews>
    <sheetView workbookViewId="0">
      <pane ySplit="3" topLeftCell="A4" activePane="bottomLeft" state="frozen"/>
      <selection pane="bottomLeft" activeCell="C18" sqref="C18"/>
    </sheetView>
  </sheetViews>
  <sheetFormatPr defaultRowHeight="30.75" customHeight="1"/>
  <cols>
    <col min="1" max="1" width="4.83203125" customWidth="1"/>
    <col min="2" max="2" width="19" customWidth="1"/>
    <col min="3" max="3" width="10.25" customWidth="1"/>
    <col min="4" max="9" width="8.08203125" customWidth="1"/>
    <col min="10" max="10" width="8" customWidth="1"/>
    <col min="11" max="11" width="10.83203125" customWidth="1"/>
    <col min="12" max="12" width="14.83203125" style="16" customWidth="1"/>
    <col min="13" max="13" width="11.83203125" customWidth="1"/>
  </cols>
  <sheetData>
    <row r="1" spans="1:14" s="141" customFormat="1" ht="42.75" customHeight="1" thickBot="1">
      <c r="A1" s="140" t="s">
        <v>233</v>
      </c>
      <c r="L1" s="197"/>
    </row>
    <row r="2" spans="1:14" ht="33.75" customHeight="1">
      <c r="A2" s="285" t="s">
        <v>75</v>
      </c>
      <c r="B2" s="287" t="s">
        <v>34</v>
      </c>
      <c r="C2" s="287" t="s">
        <v>77</v>
      </c>
      <c r="D2" s="287" t="s">
        <v>60</v>
      </c>
      <c r="E2" s="287"/>
      <c r="F2" s="287"/>
      <c r="G2" s="287"/>
      <c r="H2" s="287"/>
      <c r="I2" s="293" t="s">
        <v>234</v>
      </c>
      <c r="J2" s="295" t="s">
        <v>61</v>
      </c>
      <c r="K2" s="289" t="s">
        <v>33</v>
      </c>
      <c r="L2" s="291"/>
      <c r="M2" s="292"/>
      <c r="N2" s="292"/>
    </row>
    <row r="3" spans="1:14" ht="33.75" customHeight="1" thickBot="1">
      <c r="A3" s="286"/>
      <c r="B3" s="288"/>
      <c r="C3" s="288"/>
      <c r="D3" s="186" t="s">
        <v>62</v>
      </c>
      <c r="E3" s="186" t="s">
        <v>63</v>
      </c>
      <c r="F3" s="186" t="s">
        <v>64</v>
      </c>
      <c r="G3" s="85" t="s">
        <v>78</v>
      </c>
      <c r="H3" s="186" t="s">
        <v>76</v>
      </c>
      <c r="I3" s="294"/>
      <c r="J3" s="296"/>
      <c r="K3" s="290"/>
      <c r="L3" s="291"/>
      <c r="M3" s="292"/>
      <c r="N3" s="292"/>
    </row>
    <row r="4" spans="1:14" ht="35.25" customHeight="1" thickTop="1">
      <c r="A4" s="198">
        <v>1</v>
      </c>
      <c r="B4" s="199" t="s">
        <v>79</v>
      </c>
      <c r="C4" s="86"/>
      <c r="D4" s="86"/>
      <c r="E4" s="86"/>
      <c r="F4" s="86"/>
      <c r="G4" s="86"/>
      <c r="H4" s="86"/>
      <c r="I4" s="87"/>
      <c r="J4" s="87"/>
      <c r="K4" s="88"/>
      <c r="M4" s="40"/>
      <c r="N4" s="41"/>
    </row>
    <row r="5" spans="1:14" ht="35.25" customHeight="1">
      <c r="A5" s="17">
        <v>2</v>
      </c>
      <c r="B5" s="84" t="s">
        <v>235</v>
      </c>
      <c r="C5" s="18"/>
      <c r="D5" s="18"/>
      <c r="E5" s="18"/>
      <c r="F5" s="18"/>
      <c r="G5" s="18"/>
      <c r="H5" s="18"/>
      <c r="I5" s="20"/>
      <c r="J5" s="20"/>
      <c r="K5" s="75"/>
      <c r="M5" s="40"/>
      <c r="N5" s="41"/>
    </row>
    <row r="6" spans="1:14" ht="35.25" customHeight="1">
      <c r="A6" s="17">
        <v>3</v>
      </c>
      <c r="B6" s="18" t="s">
        <v>80</v>
      </c>
      <c r="C6" s="19"/>
      <c r="D6" s="18"/>
      <c r="E6" s="18"/>
      <c r="F6" s="18"/>
      <c r="G6" s="18"/>
      <c r="H6" s="18"/>
      <c r="I6" s="200"/>
      <c r="J6" s="18"/>
      <c r="K6" s="49"/>
      <c r="M6" s="40"/>
      <c r="N6" s="41"/>
    </row>
    <row r="7" spans="1:14" ht="35.25" customHeight="1">
      <c r="A7" s="17">
        <v>4</v>
      </c>
      <c r="B7" s="84" t="s">
        <v>236</v>
      </c>
      <c r="C7" s="18"/>
      <c r="D7" s="18"/>
      <c r="E7" s="84"/>
      <c r="F7" s="18"/>
      <c r="G7" s="18"/>
      <c r="H7" s="18"/>
      <c r="I7" s="20"/>
      <c r="J7" s="20"/>
      <c r="K7" s="201"/>
      <c r="M7" s="40"/>
      <c r="N7" s="41"/>
    </row>
    <row r="8" spans="1:14" ht="35.25" customHeight="1">
      <c r="A8" s="17">
        <v>5</v>
      </c>
      <c r="B8" s="18" t="s">
        <v>237</v>
      </c>
      <c r="C8" s="19"/>
      <c r="D8" s="18"/>
      <c r="E8" s="18"/>
      <c r="F8" s="84"/>
      <c r="G8" s="18"/>
      <c r="H8" s="18"/>
      <c r="I8" s="18"/>
      <c r="J8" s="18"/>
      <c r="K8" s="202"/>
      <c r="L8" s="50"/>
      <c r="M8" s="40"/>
      <c r="N8" s="41"/>
    </row>
    <row r="9" spans="1:14" ht="35.25" customHeight="1">
      <c r="A9" s="17">
        <v>5</v>
      </c>
      <c r="B9" s="84" t="s">
        <v>227</v>
      </c>
      <c r="C9" s="19"/>
      <c r="D9" s="18"/>
      <c r="E9" s="18"/>
      <c r="F9" s="18"/>
      <c r="G9" s="18"/>
      <c r="H9" s="18"/>
      <c r="I9" s="200"/>
      <c r="J9" s="18"/>
      <c r="K9" s="201"/>
      <c r="M9" s="40"/>
      <c r="N9" s="41"/>
    </row>
    <row r="10" spans="1:14" ht="35.25" customHeight="1">
      <c r="A10" s="17">
        <v>6</v>
      </c>
      <c r="B10" s="18" t="s">
        <v>203</v>
      </c>
      <c r="C10" s="19"/>
      <c r="D10" s="18"/>
      <c r="E10" s="18"/>
      <c r="F10" s="18"/>
      <c r="G10" s="18"/>
      <c r="H10" s="18"/>
      <c r="I10" s="18"/>
      <c r="J10" s="18"/>
      <c r="K10" s="202"/>
      <c r="L10" s="50"/>
      <c r="M10" s="40"/>
      <c r="N10" s="41"/>
    </row>
    <row r="11" spans="1:14" ht="35.25" customHeight="1">
      <c r="A11" s="17">
        <v>7</v>
      </c>
      <c r="B11" s="18" t="s">
        <v>204</v>
      </c>
      <c r="C11" s="19"/>
      <c r="D11" s="18"/>
      <c r="E11" s="18"/>
      <c r="F11" s="18"/>
      <c r="G11" s="18"/>
      <c r="H11" s="18"/>
      <c r="I11" s="18"/>
      <c r="J11" s="18"/>
      <c r="K11" s="21"/>
      <c r="L11" s="50"/>
      <c r="M11" s="40"/>
      <c r="N11" s="41"/>
    </row>
    <row r="12" spans="1:14" ht="35.25" customHeight="1">
      <c r="A12" s="17">
        <v>8</v>
      </c>
      <c r="B12" s="18" t="s">
        <v>198</v>
      </c>
      <c r="C12" s="19"/>
      <c r="D12" s="18"/>
      <c r="E12" s="18"/>
      <c r="F12" s="18"/>
      <c r="G12" s="18"/>
      <c r="H12" s="18"/>
      <c r="I12" s="18"/>
      <c r="J12" s="18"/>
      <c r="K12" s="21"/>
      <c r="M12" s="40"/>
      <c r="N12" s="41"/>
    </row>
    <row r="13" spans="1:14" ht="35.25" customHeight="1">
      <c r="A13" s="17">
        <v>9</v>
      </c>
      <c r="B13" s="18" t="s">
        <v>228</v>
      </c>
      <c r="C13" s="19"/>
      <c r="D13" s="18"/>
      <c r="E13" s="18"/>
      <c r="F13" s="18"/>
      <c r="G13" s="18"/>
      <c r="H13" s="18"/>
      <c r="I13" s="18"/>
      <c r="J13" s="18"/>
      <c r="K13" s="21"/>
      <c r="M13" s="40"/>
      <c r="N13" s="41"/>
    </row>
    <row r="14" spans="1:14" ht="35.25" customHeight="1">
      <c r="A14" s="17">
        <v>10</v>
      </c>
      <c r="B14" s="18" t="s">
        <v>205</v>
      </c>
      <c r="C14" s="19"/>
      <c r="D14" s="18"/>
      <c r="E14" s="18"/>
      <c r="F14" s="18"/>
      <c r="G14" s="18"/>
      <c r="H14" s="18"/>
      <c r="I14" s="200"/>
      <c r="J14" s="18"/>
      <c r="K14" s="49"/>
      <c r="L14" s="50"/>
      <c r="M14" s="40"/>
      <c r="N14" s="41"/>
    </row>
    <row r="15" spans="1:14" ht="35.25" customHeight="1">
      <c r="A15" s="17">
        <v>11</v>
      </c>
      <c r="B15" s="18" t="s">
        <v>219</v>
      </c>
      <c r="C15" s="19"/>
      <c r="D15" s="18"/>
      <c r="E15" s="18"/>
      <c r="F15" s="18"/>
      <c r="G15" s="18"/>
      <c r="H15" s="18"/>
      <c r="I15" s="18"/>
      <c r="J15" s="18"/>
      <c r="K15" s="21"/>
      <c r="L15" s="50"/>
      <c r="M15" s="40"/>
      <c r="N15" s="41"/>
    </row>
    <row r="16" spans="1:14" ht="35.25" customHeight="1">
      <c r="A16" s="17">
        <v>12</v>
      </c>
      <c r="B16" s="18" t="s">
        <v>220</v>
      </c>
      <c r="C16" s="19"/>
      <c r="D16" s="18"/>
      <c r="E16" s="18"/>
      <c r="F16" s="18"/>
      <c r="G16" s="18"/>
      <c r="H16" s="18"/>
      <c r="I16" s="18"/>
      <c r="J16" s="18"/>
      <c r="K16" s="21"/>
      <c r="L16" s="50"/>
      <c r="M16" s="40"/>
      <c r="N16" s="41"/>
    </row>
    <row r="17" spans="1:14" ht="35.25" customHeight="1">
      <c r="A17" s="17">
        <v>13</v>
      </c>
      <c r="B17" s="18"/>
      <c r="C17" s="19"/>
      <c r="D17" s="18"/>
      <c r="E17" s="18"/>
      <c r="F17" s="18"/>
      <c r="G17" s="18"/>
      <c r="H17" s="18"/>
      <c r="I17" s="18"/>
      <c r="J17" s="18"/>
      <c r="K17" s="21"/>
      <c r="L17" s="50"/>
      <c r="M17" s="40"/>
      <c r="N17" s="41"/>
    </row>
    <row r="18" spans="1:14" ht="35.25" customHeight="1">
      <c r="A18" s="17">
        <v>14</v>
      </c>
      <c r="B18" s="18"/>
      <c r="C18" s="203"/>
      <c r="D18" s="18"/>
      <c r="E18" s="18"/>
      <c r="F18" s="18"/>
      <c r="G18" s="18"/>
      <c r="H18" s="18"/>
      <c r="I18" s="18"/>
      <c r="J18" s="18"/>
      <c r="K18" s="21"/>
      <c r="M18" s="40"/>
      <c r="N18" s="41"/>
    </row>
    <row r="19" spans="1:14" ht="35.25" customHeight="1">
      <c r="A19" s="283" t="s">
        <v>238</v>
      </c>
      <c r="B19" s="284"/>
      <c r="C19" s="185"/>
      <c r="D19" s="185">
        <f t="shared" ref="D19:J19" si="0">SUM(D2:D18)</f>
        <v>0</v>
      </c>
      <c r="E19" s="185">
        <f t="shared" si="0"/>
        <v>0</v>
      </c>
      <c r="F19" s="185">
        <f t="shared" si="0"/>
        <v>0</v>
      </c>
      <c r="G19" s="185">
        <f t="shared" si="0"/>
        <v>0</v>
      </c>
      <c r="H19" s="185">
        <f t="shared" si="0"/>
        <v>0</v>
      </c>
      <c r="I19" s="185">
        <f t="shared" si="0"/>
        <v>0</v>
      </c>
      <c r="J19" s="185">
        <f t="shared" si="0"/>
        <v>0</v>
      </c>
      <c r="K19" s="22"/>
      <c r="L19" s="40"/>
    </row>
    <row r="20" spans="1:14" ht="35.25" customHeight="1">
      <c r="A20" s="17">
        <v>15</v>
      </c>
      <c r="B20" s="18" t="s">
        <v>239</v>
      </c>
      <c r="C20" s="19" t="s">
        <v>240</v>
      </c>
      <c r="D20" s="18"/>
      <c r="E20" s="18"/>
      <c r="F20" s="18"/>
      <c r="G20" s="18"/>
      <c r="H20" s="18">
        <f t="shared" ref="H20" si="1">SUM(D20:G20)</f>
        <v>0</v>
      </c>
      <c r="I20" s="18"/>
      <c r="J20" s="18"/>
      <c r="K20" s="21"/>
    </row>
    <row r="21" spans="1:14" ht="35.25" customHeight="1" thickBot="1">
      <c r="A21" s="283" t="s">
        <v>65</v>
      </c>
      <c r="B21" s="284"/>
      <c r="C21" s="185"/>
      <c r="D21" s="204">
        <f t="shared" ref="D21:J21" si="2">+D20+D19</f>
        <v>0</v>
      </c>
      <c r="E21" s="204">
        <f t="shared" si="2"/>
        <v>0</v>
      </c>
      <c r="F21" s="204">
        <f t="shared" si="2"/>
        <v>0</v>
      </c>
      <c r="G21" s="204">
        <f t="shared" si="2"/>
        <v>0</v>
      </c>
      <c r="H21" s="204">
        <f t="shared" si="2"/>
        <v>0</v>
      </c>
      <c r="I21" s="204">
        <f t="shared" si="2"/>
        <v>0</v>
      </c>
      <c r="J21" s="204">
        <f t="shared" si="2"/>
        <v>0</v>
      </c>
      <c r="K21" s="22"/>
      <c r="M21" s="40"/>
    </row>
    <row r="22" spans="1:14" ht="26.25" customHeight="1">
      <c r="A22" s="301" t="s">
        <v>66</v>
      </c>
      <c r="B22" s="303" t="s">
        <v>67</v>
      </c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4" ht="26.25" customHeight="1" thickBot="1">
      <c r="A23" s="302"/>
      <c r="B23" s="306"/>
      <c r="C23" s="307"/>
      <c r="D23" s="307"/>
      <c r="E23" s="307"/>
      <c r="F23" s="307"/>
      <c r="G23" s="307"/>
      <c r="H23" s="307"/>
      <c r="I23" s="307"/>
      <c r="J23" s="307"/>
      <c r="K23" s="308"/>
    </row>
    <row r="24" spans="1:14" ht="26.25" customHeight="1">
      <c r="A24" s="189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4" ht="26.25" customHeight="1">
      <c r="A25" s="189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4" ht="26.25" customHeight="1">
      <c r="A26" s="189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4" ht="28.5" customHeight="1">
      <c r="A27" s="188" t="s">
        <v>241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</row>
    <row r="28" spans="1:14" ht="28.5" customHeight="1">
      <c r="A28" s="188" t="s">
        <v>242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</row>
    <row r="29" spans="1:14" ht="17.25" customHeight="1">
      <c r="A29" s="188"/>
      <c r="B29" s="190"/>
      <c r="C29" s="190"/>
      <c r="D29" s="190"/>
      <c r="E29" s="190"/>
      <c r="F29" s="190"/>
      <c r="G29" s="190"/>
      <c r="H29" s="190"/>
      <c r="I29" s="190"/>
      <c r="J29" s="190"/>
      <c r="K29" s="190"/>
    </row>
    <row r="30" spans="1:14" ht="28.5" customHeight="1">
      <c r="A30" s="190"/>
      <c r="B30" s="182" t="s">
        <v>243</v>
      </c>
      <c r="C30" s="190"/>
      <c r="D30" s="282"/>
      <c r="E30" s="282"/>
      <c r="F30" s="282"/>
      <c r="G30" s="282"/>
      <c r="H30" s="282"/>
      <c r="I30" s="282"/>
      <c r="J30" s="282"/>
      <c r="K30" s="282"/>
    </row>
    <row r="31" spans="1:14" ht="28.5" customHeight="1">
      <c r="A31" s="190"/>
      <c r="B31" s="182" t="s">
        <v>82</v>
      </c>
      <c r="C31" s="190"/>
      <c r="D31" s="190"/>
      <c r="E31" s="190"/>
      <c r="F31" s="190"/>
      <c r="G31" s="190"/>
      <c r="H31" s="190"/>
      <c r="I31" s="190"/>
      <c r="J31" s="190"/>
      <c r="K31" s="190"/>
    </row>
    <row r="32" spans="1:14" ht="26.25" customHeight="1">
      <c r="A32" s="190"/>
      <c r="B32" s="182" t="s">
        <v>244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6" t="s">
        <v>245</v>
      </c>
    </row>
    <row r="33" spans="1:16" ht="28.5" customHeight="1">
      <c r="A33" s="190"/>
      <c r="B33" s="309" t="s">
        <v>83</v>
      </c>
      <c r="C33" s="310"/>
      <c r="D33" s="311"/>
      <c r="E33" s="205" t="s">
        <v>246</v>
      </c>
      <c r="F33" s="205" t="s">
        <v>247</v>
      </c>
      <c r="G33" s="205" t="s">
        <v>248</v>
      </c>
      <c r="H33" s="309" t="s">
        <v>84</v>
      </c>
      <c r="I33" s="310"/>
      <c r="J33" s="310"/>
      <c r="K33" s="311"/>
      <c r="L33" s="16" t="s">
        <v>85</v>
      </c>
      <c r="M33" t="s">
        <v>86</v>
      </c>
    </row>
    <row r="34" spans="1:16" ht="28.5" customHeight="1">
      <c r="A34" s="190"/>
      <c r="B34" s="312" t="s">
        <v>249</v>
      </c>
      <c r="C34" s="313"/>
      <c r="D34" s="314"/>
      <c r="E34" s="206" t="s">
        <v>250</v>
      </c>
      <c r="F34" s="206" t="s">
        <v>251</v>
      </c>
      <c r="G34" s="206"/>
      <c r="H34" s="312" t="s">
        <v>252</v>
      </c>
      <c r="I34" s="318"/>
      <c r="J34" s="318"/>
      <c r="K34" s="319"/>
    </row>
    <row r="35" spans="1:16" ht="28.5" customHeight="1">
      <c r="A35" s="190"/>
      <c r="B35" s="315"/>
      <c r="C35" s="316"/>
      <c r="D35" s="317"/>
      <c r="E35" s="207">
        <v>2.48</v>
      </c>
      <c r="F35" s="208">
        <v>2.3199999999999998</v>
      </c>
      <c r="G35" s="207"/>
      <c r="H35" s="320"/>
      <c r="I35" s="321"/>
      <c r="J35" s="321"/>
      <c r="K35" s="322"/>
      <c r="L35" s="16" t="s">
        <v>253</v>
      </c>
      <c r="M35" s="76">
        <v>0</v>
      </c>
      <c r="N35" s="76"/>
      <c r="P35" s="77"/>
    </row>
    <row r="36" spans="1:16" ht="28.5" customHeight="1">
      <c r="A36" s="190"/>
      <c r="B36" s="326" t="s">
        <v>87</v>
      </c>
      <c r="C36" s="312" t="s">
        <v>254</v>
      </c>
      <c r="D36" s="319"/>
      <c r="E36" s="297">
        <v>0</v>
      </c>
      <c r="F36" s="297">
        <v>0</v>
      </c>
      <c r="G36" s="299" t="s">
        <v>255</v>
      </c>
      <c r="H36" s="320"/>
      <c r="I36" s="321"/>
      <c r="J36" s="321"/>
      <c r="K36" s="322"/>
      <c r="L36" s="16" t="s">
        <v>103</v>
      </c>
      <c r="M36" s="76">
        <v>0</v>
      </c>
      <c r="N36" s="76"/>
      <c r="P36" s="77"/>
    </row>
    <row r="37" spans="1:16" ht="28.5" customHeight="1">
      <c r="A37" s="190"/>
      <c r="B37" s="326"/>
      <c r="C37" s="323"/>
      <c r="D37" s="325"/>
      <c r="E37" s="327"/>
      <c r="F37" s="298"/>
      <c r="G37" s="300"/>
      <c r="H37" s="323"/>
      <c r="I37" s="324"/>
      <c r="J37" s="324"/>
      <c r="K37" s="325"/>
      <c r="L37" s="16" t="s">
        <v>256</v>
      </c>
      <c r="M37" s="76">
        <v>1</v>
      </c>
      <c r="N37" s="76"/>
      <c r="P37" s="77"/>
    </row>
    <row r="38" spans="1:16" ht="19.5" customHeight="1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M38" s="77"/>
      <c r="N38" s="77"/>
    </row>
    <row r="39" spans="1:16" ht="36.75" customHeight="1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M39" s="77"/>
    </row>
    <row r="40" spans="1:16" ht="36.75" customHeight="1">
      <c r="A40" s="190"/>
      <c r="B40" s="190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6" ht="36.75" customHeight="1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</row>
    <row r="42" spans="1:16" ht="36.75" customHeight="1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</row>
    <row r="43" spans="1:16" ht="36.75" customHeight="1">
      <c r="A43" s="190"/>
      <c r="B43" s="190"/>
      <c r="C43" s="190"/>
      <c r="D43" s="190"/>
      <c r="E43" s="190"/>
      <c r="F43" s="190"/>
      <c r="G43" s="190"/>
      <c r="H43" s="190"/>
      <c r="I43" s="190"/>
      <c r="J43" s="190"/>
      <c r="K43" s="190"/>
    </row>
    <row r="44" spans="1:16" ht="36.75" customHeight="1">
      <c r="A44" s="190"/>
      <c r="B44" s="190"/>
      <c r="C44" s="190"/>
      <c r="D44" s="190"/>
      <c r="E44" s="190"/>
      <c r="F44" s="190"/>
      <c r="G44" s="190"/>
      <c r="H44" s="190"/>
      <c r="I44" s="190"/>
      <c r="J44" s="190"/>
      <c r="K44" s="190"/>
    </row>
    <row r="45" spans="1:16" ht="36.75" customHeight="1">
      <c r="A45" s="190"/>
      <c r="B45" s="190"/>
      <c r="C45" s="190"/>
      <c r="D45" s="190"/>
      <c r="E45" s="190"/>
      <c r="F45" s="190"/>
      <c r="G45" s="190"/>
      <c r="H45" s="190"/>
      <c r="I45" s="190"/>
      <c r="J45" s="190"/>
      <c r="K45" s="190"/>
    </row>
    <row r="46" spans="1:16" ht="36.75" customHeight="1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</row>
    <row r="47" spans="1:16" ht="36.75" customHeight="1">
      <c r="A47" s="190"/>
      <c r="B47" s="190"/>
      <c r="C47" s="190"/>
      <c r="D47" s="190"/>
      <c r="E47" s="190"/>
      <c r="F47" s="190"/>
      <c r="G47" s="190"/>
      <c r="H47" s="190"/>
      <c r="I47" s="190"/>
      <c r="J47" s="190"/>
      <c r="K47" s="190"/>
    </row>
    <row r="48" spans="1:16" ht="36.75" customHeight="1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</row>
    <row r="49" spans="1:11" ht="36.75" customHeight="1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</row>
    <row r="50" spans="1:11" ht="39" customHeight="1">
      <c r="A50" s="190"/>
      <c r="B50" s="78" t="s">
        <v>257</v>
      </c>
      <c r="C50" s="190"/>
      <c r="D50" s="190"/>
      <c r="E50" s="190"/>
      <c r="F50" s="190"/>
      <c r="G50" s="190"/>
      <c r="H50" s="190"/>
      <c r="I50" s="190"/>
      <c r="J50" s="190"/>
      <c r="K50" s="190"/>
    </row>
    <row r="51" spans="1:11" ht="39" customHeight="1">
      <c r="A51" s="190"/>
      <c r="B51" s="182" t="s">
        <v>258</v>
      </c>
      <c r="C51" s="190"/>
      <c r="D51" s="190"/>
      <c r="E51" s="190"/>
      <c r="F51" s="190"/>
      <c r="G51" s="190"/>
      <c r="H51" s="190"/>
      <c r="I51" s="190"/>
      <c r="J51" s="190"/>
      <c r="K51" s="190"/>
    </row>
    <row r="52" spans="1:11" ht="30.75" customHeight="1">
      <c r="A52" s="190"/>
      <c r="B52" s="187" t="s">
        <v>259</v>
      </c>
      <c r="C52" s="209"/>
      <c r="D52" s="209"/>
      <c r="E52" s="209"/>
      <c r="F52" s="209"/>
      <c r="G52" s="209"/>
      <c r="H52" s="209"/>
      <c r="I52" s="209"/>
      <c r="J52" s="209"/>
      <c r="K52" s="209"/>
    </row>
    <row r="53" spans="1:11" ht="30.75" customHeight="1">
      <c r="A53" s="190"/>
      <c r="B53" s="187" t="s">
        <v>260</v>
      </c>
      <c r="C53" s="209"/>
      <c r="D53" s="209"/>
      <c r="E53" s="209"/>
      <c r="F53" s="209"/>
      <c r="G53" s="209"/>
      <c r="H53" s="209"/>
      <c r="I53" s="209"/>
      <c r="J53" s="209"/>
      <c r="K53" s="209"/>
    </row>
    <row r="54" spans="1:11" ht="30.75" customHeight="1">
      <c r="A54" s="190"/>
      <c r="B54" s="190"/>
      <c r="C54" s="190"/>
      <c r="D54" s="190"/>
      <c r="E54" s="190"/>
      <c r="F54" s="190"/>
      <c r="G54" s="190"/>
      <c r="H54" s="190"/>
      <c r="I54" s="190"/>
      <c r="J54" s="190"/>
      <c r="K54" s="190"/>
    </row>
    <row r="55" spans="1:11" ht="30.75" customHeight="1">
      <c r="A55" s="190"/>
      <c r="B55" s="190"/>
      <c r="C55" s="190"/>
      <c r="D55" s="190"/>
      <c r="E55" s="190"/>
      <c r="F55" s="190"/>
      <c r="G55" s="190"/>
      <c r="H55" s="190"/>
      <c r="I55" s="190"/>
      <c r="J55" s="190"/>
      <c r="K55" s="190"/>
    </row>
    <row r="56" spans="1:11" ht="30.75" customHeight="1">
      <c r="A56" s="190"/>
      <c r="B56" s="190"/>
      <c r="C56" s="190"/>
      <c r="D56" s="190"/>
      <c r="E56" s="190"/>
      <c r="F56" s="190"/>
      <c r="G56" s="190"/>
      <c r="H56" s="190"/>
      <c r="I56" s="190"/>
      <c r="J56" s="190"/>
      <c r="K56" s="190"/>
    </row>
    <row r="57" spans="1:11" ht="30.75" customHeight="1">
      <c r="A57" s="190"/>
      <c r="B57" s="190"/>
      <c r="C57" s="190"/>
      <c r="D57" s="190"/>
      <c r="E57" s="190"/>
      <c r="F57" s="190"/>
      <c r="G57" s="190"/>
      <c r="H57" s="190"/>
      <c r="I57" s="190"/>
      <c r="J57" s="190"/>
      <c r="K57" s="190"/>
    </row>
    <row r="58" spans="1:11" ht="30.75" customHeight="1">
      <c r="A58" s="190"/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30.75" customHeight="1">
      <c r="A59" s="190"/>
      <c r="B59" s="190"/>
      <c r="C59" s="190"/>
      <c r="D59" s="190"/>
      <c r="E59" s="190"/>
      <c r="F59" s="190"/>
      <c r="G59" s="190"/>
      <c r="H59" s="190"/>
      <c r="I59" s="190"/>
      <c r="J59" s="190"/>
      <c r="K59" s="190"/>
    </row>
    <row r="60" spans="1:11" ht="30.75" customHeight="1">
      <c r="A60" s="190"/>
      <c r="B60" s="190"/>
      <c r="C60" s="190"/>
      <c r="D60" s="190"/>
      <c r="E60" s="190"/>
      <c r="F60" s="190"/>
      <c r="G60" s="190"/>
      <c r="H60" s="190"/>
      <c r="I60" s="190"/>
      <c r="J60" s="190"/>
      <c r="K60" s="190"/>
    </row>
    <row r="61" spans="1:11" ht="30.75" customHeight="1">
      <c r="A61" s="190"/>
      <c r="B61" s="190"/>
      <c r="C61" s="190"/>
      <c r="D61" s="190"/>
      <c r="E61" s="190"/>
      <c r="F61" s="190"/>
      <c r="G61" s="190"/>
      <c r="H61" s="190"/>
      <c r="I61" s="190"/>
      <c r="J61" s="190"/>
      <c r="K61" s="190"/>
    </row>
    <row r="62" spans="1:11" ht="30.75" customHeight="1">
      <c r="A62" s="190"/>
      <c r="B62" s="190"/>
      <c r="C62" s="190"/>
      <c r="D62" s="190"/>
      <c r="E62" s="190"/>
      <c r="F62" s="190"/>
      <c r="G62" s="190"/>
      <c r="H62" s="190"/>
      <c r="I62" s="190"/>
      <c r="J62" s="190"/>
      <c r="K62" s="190"/>
    </row>
    <row r="63" spans="1:11" ht="30.75" customHeight="1">
      <c r="A63" s="190"/>
      <c r="B63" s="190"/>
      <c r="C63" s="190"/>
      <c r="D63" s="190"/>
      <c r="E63" s="190"/>
      <c r="F63" s="190"/>
      <c r="G63" s="190"/>
      <c r="H63" s="190"/>
      <c r="I63" s="190"/>
      <c r="J63" s="190"/>
      <c r="K63" s="190"/>
    </row>
    <row r="64" spans="1:11" ht="30.75" customHeight="1">
      <c r="A64" s="190"/>
      <c r="B64" s="190"/>
      <c r="C64" s="190"/>
      <c r="D64" s="190"/>
      <c r="E64" s="190"/>
      <c r="F64" s="190"/>
      <c r="G64" s="190"/>
      <c r="H64" s="190"/>
      <c r="I64" s="190"/>
      <c r="J64" s="190"/>
      <c r="K64" s="190"/>
    </row>
    <row r="65" spans="1:11" ht="30.75" customHeight="1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K65" s="190"/>
    </row>
  </sheetData>
  <mergeCells count="24">
    <mergeCell ref="F36:F37"/>
    <mergeCell ref="G36:G37"/>
    <mergeCell ref="A22:A23"/>
    <mergeCell ref="B22:K23"/>
    <mergeCell ref="D30:K30"/>
    <mergeCell ref="B33:D33"/>
    <mergeCell ref="H33:K33"/>
    <mergeCell ref="B34:D35"/>
    <mergeCell ref="H34:K37"/>
    <mergeCell ref="B36:B37"/>
    <mergeCell ref="C36:D37"/>
    <mergeCell ref="E36:E37"/>
    <mergeCell ref="K2:K3"/>
    <mergeCell ref="L2:L3"/>
    <mergeCell ref="M2:M3"/>
    <mergeCell ref="N2:N3"/>
    <mergeCell ref="A19:B19"/>
    <mergeCell ref="I2:I3"/>
    <mergeCell ref="J2:J3"/>
    <mergeCell ref="A21:B21"/>
    <mergeCell ref="A2:A3"/>
    <mergeCell ref="B2:B3"/>
    <mergeCell ref="C2:C3"/>
    <mergeCell ref="D2:H2"/>
  </mergeCells>
  <phoneticPr fontId="2" type="noConversion"/>
  <pageMargins left="0.19685039370078741" right="0.17" top="0.61" bottom="0.33" header="0.69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Q24"/>
  <sheetViews>
    <sheetView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N7" sqref="N7"/>
    </sheetView>
  </sheetViews>
  <sheetFormatPr defaultColWidth="9" defaultRowHeight="34.5" customHeight="1"/>
  <cols>
    <col min="1" max="1" width="6.83203125" style="190" customWidth="1"/>
    <col min="2" max="2" width="19.58203125" style="190" customWidth="1"/>
    <col min="3" max="4" width="9.83203125" style="190" bestFit="1" customWidth="1"/>
    <col min="5" max="6" width="9" style="190" customWidth="1"/>
    <col min="7" max="9" width="9.83203125" style="190" bestFit="1" customWidth="1"/>
    <col min="10" max="10" width="9" style="190"/>
    <col min="11" max="12" width="9.83203125" style="190" bestFit="1" customWidth="1"/>
    <col min="13" max="13" width="9" style="190"/>
    <col min="14" max="14" width="9.83203125" style="190" bestFit="1" customWidth="1"/>
    <col min="15" max="15" width="11" style="190" customWidth="1"/>
    <col min="16" max="16" width="15.33203125" style="190" customWidth="1"/>
    <col min="17" max="16384" width="9" style="190"/>
  </cols>
  <sheetData>
    <row r="1" spans="1:17" ht="34.5" customHeight="1">
      <c r="A1" s="328" t="s">
        <v>261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7" ht="25.5" customHeight="1" thickBot="1">
      <c r="A2" s="210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89"/>
      <c r="Q2" s="189"/>
    </row>
    <row r="3" spans="1:17" ht="43.5" customHeight="1" thickBot="1">
      <c r="A3" s="91" t="s">
        <v>99</v>
      </c>
      <c r="B3" s="92" t="s">
        <v>100</v>
      </c>
      <c r="C3" s="92" t="s">
        <v>262</v>
      </c>
      <c r="D3" s="92" t="s">
        <v>263</v>
      </c>
      <c r="E3" s="92" t="s">
        <v>264</v>
      </c>
      <c r="F3" s="92" t="s">
        <v>265</v>
      </c>
      <c r="G3" s="92" t="s">
        <v>266</v>
      </c>
      <c r="H3" s="92" t="s">
        <v>267</v>
      </c>
      <c r="I3" s="92" t="s">
        <v>268</v>
      </c>
      <c r="J3" s="92" t="s">
        <v>269</v>
      </c>
      <c r="K3" s="92" t="s">
        <v>270</v>
      </c>
      <c r="L3" s="92" t="s">
        <v>271</v>
      </c>
      <c r="M3" s="92" t="s">
        <v>272</v>
      </c>
      <c r="N3" s="92" t="s">
        <v>273</v>
      </c>
      <c r="O3" s="92" t="s">
        <v>101</v>
      </c>
      <c r="P3" s="93" t="s">
        <v>102</v>
      </c>
    </row>
    <row r="4" spans="1:17" ht="34.5" customHeight="1" thickTop="1">
      <c r="A4" s="2">
        <v>1</v>
      </c>
      <c r="B4" s="219" t="s">
        <v>95</v>
      </c>
      <c r="C4" s="220"/>
      <c r="D4" s="219"/>
      <c r="E4" s="220" t="s">
        <v>274</v>
      </c>
      <c r="F4" s="220"/>
      <c r="G4" s="221" t="s">
        <v>275</v>
      </c>
      <c r="H4" s="222" t="s">
        <v>276</v>
      </c>
      <c r="I4" s="219"/>
      <c r="J4" s="220" t="s">
        <v>277</v>
      </c>
      <c r="K4" s="219"/>
      <c r="L4" s="220"/>
      <c r="M4" s="220" t="s">
        <v>200</v>
      </c>
      <c r="N4" s="222" t="s">
        <v>278</v>
      </c>
      <c r="O4" s="3">
        <v>7</v>
      </c>
      <c r="P4" s="223" t="s">
        <v>279</v>
      </c>
    </row>
    <row r="5" spans="1:17" ht="34.5" customHeight="1">
      <c r="A5" s="224">
        <f>A4+1</f>
        <v>2</v>
      </c>
      <c r="B5" s="225" t="s">
        <v>280</v>
      </c>
      <c r="C5" s="226"/>
      <c r="D5" s="225"/>
      <c r="E5" s="226"/>
      <c r="F5" s="226"/>
      <c r="G5" s="227"/>
      <c r="H5" s="228"/>
      <c r="I5" s="225"/>
      <c r="J5" s="226"/>
      <c r="K5" s="225"/>
      <c r="L5" s="226"/>
      <c r="M5" s="226"/>
      <c r="N5" s="228" t="s">
        <v>359</v>
      </c>
      <c r="O5" s="229">
        <v>1</v>
      </c>
      <c r="P5" s="230" t="s">
        <v>281</v>
      </c>
    </row>
    <row r="6" spans="1:17" ht="34.5" customHeight="1">
      <c r="A6" s="224">
        <f t="shared" ref="A6:A16" si="0">A5+1</f>
        <v>3</v>
      </c>
      <c r="B6" s="231" t="s">
        <v>0</v>
      </c>
      <c r="C6" s="232"/>
      <c r="D6" s="232"/>
      <c r="E6" s="233" t="s">
        <v>274</v>
      </c>
      <c r="F6" s="231"/>
      <c r="G6" s="234" t="s">
        <v>282</v>
      </c>
      <c r="H6" s="233" t="s">
        <v>276</v>
      </c>
      <c r="I6" s="231"/>
      <c r="J6" s="233" t="s">
        <v>277</v>
      </c>
      <c r="K6" s="231"/>
      <c r="L6" s="235"/>
      <c r="M6" s="233" t="s">
        <v>200</v>
      </c>
      <c r="N6" s="231"/>
      <c r="O6" s="4">
        <v>6</v>
      </c>
      <c r="P6" s="236" t="s">
        <v>283</v>
      </c>
    </row>
    <row r="7" spans="1:17" ht="34.5" customHeight="1">
      <c r="A7" s="224">
        <f t="shared" si="0"/>
        <v>4</v>
      </c>
      <c r="B7" s="231" t="s">
        <v>284</v>
      </c>
      <c r="C7" s="233"/>
      <c r="D7" s="237" t="s">
        <v>285</v>
      </c>
      <c r="E7" s="233" t="s">
        <v>286</v>
      </c>
      <c r="F7" s="234" t="s">
        <v>287</v>
      </c>
      <c r="G7" s="237" t="s">
        <v>288</v>
      </c>
      <c r="H7" s="233" t="s">
        <v>289</v>
      </c>
      <c r="I7" s="146" t="s">
        <v>290</v>
      </c>
      <c r="J7" s="233" t="s">
        <v>291</v>
      </c>
      <c r="K7" s="233" t="s">
        <v>292</v>
      </c>
      <c r="L7" s="232" t="s">
        <v>293</v>
      </c>
      <c r="M7" s="233"/>
      <c r="N7" s="231"/>
      <c r="O7" s="4">
        <v>11</v>
      </c>
      <c r="P7" s="236" t="s">
        <v>283</v>
      </c>
    </row>
    <row r="8" spans="1:17" ht="34.5" customHeight="1">
      <c r="A8" s="224">
        <f t="shared" si="0"/>
        <v>5</v>
      </c>
      <c r="B8" s="231" t="s">
        <v>294</v>
      </c>
      <c r="C8" s="233"/>
      <c r="D8" s="233" t="s">
        <v>295</v>
      </c>
      <c r="E8" s="233" t="s">
        <v>296</v>
      </c>
      <c r="F8" s="232"/>
      <c r="G8" s="238" t="s">
        <v>297</v>
      </c>
      <c r="H8" s="239"/>
      <c r="I8" s="233"/>
      <c r="J8" s="233"/>
      <c r="K8" s="233"/>
      <c r="L8" s="233"/>
      <c r="M8" s="233"/>
      <c r="N8" s="231"/>
      <c r="O8" s="4">
        <v>2</v>
      </c>
      <c r="P8" s="236" t="s">
        <v>283</v>
      </c>
    </row>
    <row r="9" spans="1:17" ht="34.5" customHeight="1">
      <c r="A9" s="224">
        <f t="shared" si="0"/>
        <v>6</v>
      </c>
      <c r="B9" s="231" t="s">
        <v>298</v>
      </c>
      <c r="C9" s="231"/>
      <c r="D9" s="231"/>
      <c r="E9" s="237" t="s">
        <v>299</v>
      </c>
      <c r="F9" s="233" t="s">
        <v>300</v>
      </c>
      <c r="G9" s="233" t="s">
        <v>301</v>
      </c>
      <c r="H9" s="234" t="s">
        <v>302</v>
      </c>
      <c r="I9" s="233" t="s">
        <v>303</v>
      </c>
      <c r="J9" s="231"/>
      <c r="K9" s="232" t="s">
        <v>304</v>
      </c>
      <c r="L9" s="233" t="s">
        <v>305</v>
      </c>
      <c r="M9" s="233"/>
      <c r="N9" s="231"/>
      <c r="O9" s="4">
        <v>9</v>
      </c>
      <c r="P9" s="236" t="s">
        <v>283</v>
      </c>
    </row>
    <row r="10" spans="1:17" ht="34.5" customHeight="1">
      <c r="A10" s="224">
        <f t="shared" si="0"/>
        <v>7</v>
      </c>
      <c r="B10" s="231" t="s">
        <v>306</v>
      </c>
      <c r="C10" s="231"/>
      <c r="D10" s="231"/>
      <c r="E10" s="231"/>
      <c r="F10" s="231"/>
      <c r="G10" s="231"/>
      <c r="H10" s="234" t="s">
        <v>307</v>
      </c>
      <c r="I10" s="231"/>
      <c r="J10" s="231"/>
      <c r="K10" s="231"/>
      <c r="L10" s="233"/>
      <c r="M10" s="233" t="s">
        <v>308</v>
      </c>
      <c r="N10" s="233"/>
      <c r="O10" s="4">
        <v>3</v>
      </c>
      <c r="P10" s="236" t="s">
        <v>283</v>
      </c>
    </row>
    <row r="11" spans="1:17" ht="34.5" customHeight="1">
      <c r="A11" s="224">
        <f t="shared" si="0"/>
        <v>8</v>
      </c>
      <c r="B11" s="231" t="s">
        <v>309</v>
      </c>
      <c r="C11" s="231"/>
      <c r="D11" s="233"/>
      <c r="E11" s="231"/>
      <c r="F11" s="231"/>
      <c r="G11" s="233"/>
      <c r="H11" s="234" t="s">
        <v>310</v>
      </c>
      <c r="I11" s="231"/>
      <c r="J11" s="233"/>
      <c r="K11" s="233"/>
      <c r="L11" s="231"/>
      <c r="M11" s="233" t="s">
        <v>311</v>
      </c>
      <c r="N11" s="231"/>
      <c r="O11" s="4">
        <v>3</v>
      </c>
      <c r="P11" s="236" t="s">
        <v>283</v>
      </c>
    </row>
    <row r="12" spans="1:17" ht="34.5" customHeight="1">
      <c r="A12" s="224">
        <f t="shared" si="0"/>
        <v>9</v>
      </c>
      <c r="B12" s="231" t="s">
        <v>312</v>
      </c>
      <c r="C12" s="231"/>
      <c r="D12" s="233" t="s">
        <v>295</v>
      </c>
      <c r="E12" s="233" t="s">
        <v>296</v>
      </c>
      <c r="F12" s="233"/>
      <c r="G12" s="231"/>
      <c r="H12" s="233"/>
      <c r="I12" s="233" t="s">
        <v>303</v>
      </c>
      <c r="J12" s="233" t="s">
        <v>291</v>
      </c>
      <c r="K12" s="233" t="s">
        <v>313</v>
      </c>
      <c r="L12" s="233" t="s">
        <v>293</v>
      </c>
      <c r="M12" s="233"/>
      <c r="N12" s="231"/>
      <c r="O12" s="4">
        <v>6</v>
      </c>
      <c r="P12" s="236" t="s">
        <v>283</v>
      </c>
    </row>
    <row r="13" spans="1:17" ht="34.5" customHeight="1">
      <c r="A13" s="224">
        <f t="shared" si="0"/>
        <v>10</v>
      </c>
      <c r="B13" s="231" t="s">
        <v>314</v>
      </c>
      <c r="C13" s="233" t="s">
        <v>315</v>
      </c>
      <c r="D13" s="233" t="s">
        <v>316</v>
      </c>
      <c r="E13" s="238" t="s">
        <v>297</v>
      </c>
      <c r="F13" s="233"/>
      <c r="G13" s="233"/>
      <c r="H13" s="233"/>
      <c r="I13" s="231"/>
      <c r="J13" s="231"/>
      <c r="K13" s="231"/>
      <c r="L13" s="231"/>
      <c r="M13" s="231"/>
      <c r="N13" s="233"/>
      <c r="O13" s="4">
        <v>2</v>
      </c>
      <c r="P13" s="236" t="s">
        <v>283</v>
      </c>
    </row>
    <row r="14" spans="1:17" ht="34.5" customHeight="1">
      <c r="A14" s="224">
        <f t="shared" si="0"/>
        <v>11</v>
      </c>
      <c r="B14" s="231" t="s">
        <v>317</v>
      </c>
      <c r="C14" s="231"/>
      <c r="D14" s="237" t="s">
        <v>318</v>
      </c>
      <c r="E14" s="232" t="s">
        <v>286</v>
      </c>
      <c r="F14" s="234" t="s">
        <v>287</v>
      </c>
      <c r="G14" s="233" t="s">
        <v>319</v>
      </c>
      <c r="H14" s="233" t="s">
        <v>289</v>
      </c>
      <c r="I14" s="233" t="s">
        <v>290</v>
      </c>
      <c r="J14" s="233" t="s">
        <v>291</v>
      </c>
      <c r="K14" s="233" t="s">
        <v>292</v>
      </c>
      <c r="L14" s="233"/>
      <c r="M14" s="233" t="s">
        <v>320</v>
      </c>
      <c r="N14" s="233"/>
      <c r="O14" s="4">
        <v>10</v>
      </c>
      <c r="P14" s="236" t="s">
        <v>283</v>
      </c>
    </row>
    <row r="15" spans="1:17" ht="34.5" customHeight="1">
      <c r="A15" s="224">
        <f t="shared" si="0"/>
        <v>12</v>
      </c>
      <c r="B15" s="240" t="s">
        <v>321</v>
      </c>
      <c r="C15" s="240"/>
      <c r="D15" s="240"/>
      <c r="E15" s="241" t="s">
        <v>322</v>
      </c>
      <c r="F15" s="240"/>
      <c r="G15" s="239" t="s">
        <v>301</v>
      </c>
      <c r="H15" s="240"/>
      <c r="I15" s="239" t="s">
        <v>303</v>
      </c>
      <c r="J15" s="239"/>
      <c r="K15" s="239" t="s">
        <v>304</v>
      </c>
      <c r="L15" s="239" t="s">
        <v>305</v>
      </c>
      <c r="M15" s="240"/>
      <c r="N15" s="240"/>
      <c r="O15" s="4">
        <v>6</v>
      </c>
      <c r="P15" s="236" t="s">
        <v>283</v>
      </c>
    </row>
    <row r="16" spans="1:17" ht="34.5" customHeight="1">
      <c r="A16" s="224">
        <f t="shared" si="0"/>
        <v>13</v>
      </c>
      <c r="B16" s="231" t="s">
        <v>323</v>
      </c>
      <c r="C16" s="231"/>
      <c r="D16" s="231"/>
      <c r="E16" s="231"/>
      <c r="F16" s="231"/>
      <c r="G16" s="231"/>
      <c r="H16" s="233"/>
      <c r="I16" s="233" t="s">
        <v>324</v>
      </c>
      <c r="J16" s="233"/>
      <c r="K16" s="231"/>
      <c r="L16" s="231"/>
      <c r="M16" s="231"/>
      <c r="N16" s="231"/>
      <c r="O16" s="4">
        <v>1</v>
      </c>
      <c r="P16" s="236" t="s">
        <v>283</v>
      </c>
    </row>
    <row r="17" spans="1:16" ht="34.5" customHeight="1" thickBot="1">
      <c r="A17" s="330" t="s">
        <v>325</v>
      </c>
      <c r="B17" s="331"/>
      <c r="C17" s="212">
        <v>1</v>
      </c>
      <c r="D17" s="212">
        <v>7</v>
      </c>
      <c r="E17" s="212">
        <v>10</v>
      </c>
      <c r="F17" s="212">
        <v>3</v>
      </c>
      <c r="G17" s="212">
        <v>9</v>
      </c>
      <c r="H17" s="212">
        <v>10</v>
      </c>
      <c r="I17" s="212">
        <v>6</v>
      </c>
      <c r="J17" s="212">
        <v>5</v>
      </c>
      <c r="K17" s="212">
        <v>5</v>
      </c>
      <c r="L17" s="212">
        <v>4</v>
      </c>
      <c r="M17" s="212">
        <v>5</v>
      </c>
      <c r="N17" s="212">
        <f>COUNT(N4:N16)</f>
        <v>0</v>
      </c>
      <c r="O17" s="212">
        <f>SUM(O4:O16)</f>
        <v>67</v>
      </c>
      <c r="P17" s="242">
        <f>SUM(P4:P16)/9</f>
        <v>0</v>
      </c>
    </row>
    <row r="18" spans="1:16" ht="19.5" customHeight="1"/>
    <row r="19" spans="1:16" ht="34.5" customHeight="1">
      <c r="A19" s="328" t="s">
        <v>326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</row>
    <row r="20" spans="1:16" ht="34.5" customHeight="1">
      <c r="A20" s="332" t="s">
        <v>327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</row>
    <row r="21" spans="1:16" ht="34.5" customHeight="1">
      <c r="A21" s="332" t="s">
        <v>328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</row>
    <row r="22" spans="1:16" ht="34.5" customHeight="1">
      <c r="A22" s="282"/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</row>
    <row r="23" spans="1:16" ht="34.5" customHeight="1">
      <c r="A23" s="282"/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</row>
    <row r="24" spans="1:16" ht="34.5" customHeight="1">
      <c r="A24" s="282"/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</row>
  </sheetData>
  <mergeCells count="8">
    <mergeCell ref="A23:P23"/>
    <mergeCell ref="A24:P24"/>
    <mergeCell ref="A1:O1"/>
    <mergeCell ref="A17:B17"/>
    <mergeCell ref="A19:O19"/>
    <mergeCell ref="A20:P20"/>
    <mergeCell ref="A21:P21"/>
    <mergeCell ref="A22:P22"/>
  </mergeCells>
  <phoneticPr fontId="2" type="noConversion"/>
  <pageMargins left="0.42" right="0.43" top="0.35" bottom="0.3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7" sqref="J5:J17"/>
    </sheetView>
  </sheetViews>
  <sheetFormatPr defaultRowHeight="17"/>
  <cols>
    <col min="1" max="1" width="6.08203125" customWidth="1"/>
    <col min="2" max="2" width="21.33203125" customWidth="1"/>
    <col min="3" max="8" width="5.83203125" customWidth="1"/>
    <col min="9" max="9" width="8.08203125" customWidth="1"/>
    <col min="10" max="10" width="9.58203125" customWidth="1"/>
  </cols>
  <sheetData>
    <row r="1" spans="1:10" ht="45" customHeight="1">
      <c r="A1" s="347" t="s">
        <v>338</v>
      </c>
      <c r="B1" s="348"/>
      <c r="C1" s="348"/>
      <c r="D1" s="348"/>
      <c r="E1" s="348"/>
      <c r="F1" s="348"/>
      <c r="G1" s="348"/>
      <c r="H1" s="348"/>
      <c r="I1" s="348"/>
      <c r="J1" s="349"/>
    </row>
    <row r="2" spans="1:10" ht="24" customHeight="1">
      <c r="A2" s="350" t="s">
        <v>35</v>
      </c>
      <c r="B2" s="350" t="s">
        <v>36</v>
      </c>
      <c r="C2" s="353" t="s">
        <v>37</v>
      </c>
      <c r="D2" s="355"/>
      <c r="E2" s="355"/>
      <c r="F2" s="355"/>
      <c r="G2" s="355"/>
      <c r="H2" s="355"/>
      <c r="I2" s="354"/>
      <c r="J2" s="350" t="s">
        <v>38</v>
      </c>
    </row>
    <row r="3" spans="1:10" ht="24" customHeight="1">
      <c r="A3" s="351"/>
      <c r="B3" s="351"/>
      <c r="C3" s="353" t="s">
        <v>39</v>
      </c>
      <c r="D3" s="354"/>
      <c r="E3" s="353" t="s">
        <v>40</v>
      </c>
      <c r="F3" s="354"/>
      <c r="G3" s="353" t="s">
        <v>41</v>
      </c>
      <c r="H3" s="354"/>
      <c r="I3" s="350" t="s">
        <v>42</v>
      </c>
      <c r="J3" s="351"/>
    </row>
    <row r="4" spans="1:10" ht="24" customHeight="1">
      <c r="A4" s="352"/>
      <c r="B4" s="352"/>
      <c r="C4" s="31" t="s">
        <v>43</v>
      </c>
      <c r="D4" s="31" t="s">
        <v>16</v>
      </c>
      <c r="E4" s="31" t="s">
        <v>43</v>
      </c>
      <c r="F4" s="31" t="s">
        <v>16</v>
      </c>
      <c r="G4" s="31" t="s">
        <v>43</v>
      </c>
      <c r="H4" s="31" t="s">
        <v>16</v>
      </c>
      <c r="I4" s="352"/>
      <c r="J4" s="352"/>
    </row>
    <row r="5" spans="1:10" ht="36" customHeight="1">
      <c r="A5" s="24">
        <v>1</v>
      </c>
      <c r="B5" s="24" t="s">
        <v>329</v>
      </c>
      <c r="C5" s="24"/>
      <c r="D5" s="24"/>
      <c r="E5" s="24"/>
      <c r="F5" s="24"/>
      <c r="G5" s="24"/>
      <c r="H5" s="24"/>
      <c r="I5" s="24"/>
      <c r="J5" s="24"/>
    </row>
    <row r="6" spans="1:10" ht="36" customHeight="1">
      <c r="A6" s="24">
        <f>A5+1</f>
        <v>2</v>
      </c>
      <c r="B6" s="24" t="s">
        <v>330</v>
      </c>
      <c r="C6" s="24"/>
      <c r="D6" s="24"/>
      <c r="E6" s="24"/>
      <c r="F6" s="24"/>
      <c r="G6" s="24"/>
      <c r="H6" s="24"/>
      <c r="I6" s="24"/>
      <c r="J6" s="24"/>
    </row>
    <row r="7" spans="1:10" ht="36" customHeight="1">
      <c r="A7" s="24">
        <f t="shared" ref="A7:A17" si="0">A6+1</f>
        <v>3</v>
      </c>
      <c r="B7" s="24" t="s">
        <v>331</v>
      </c>
      <c r="C7" s="24"/>
      <c r="D7" s="24"/>
      <c r="E7" s="24"/>
      <c r="F7" s="24"/>
      <c r="G7" s="24"/>
      <c r="H7" s="24"/>
      <c r="I7" s="24"/>
      <c r="J7" s="24"/>
    </row>
    <row r="8" spans="1:10" ht="36" customHeight="1">
      <c r="A8" s="24">
        <f t="shared" si="0"/>
        <v>4</v>
      </c>
      <c r="B8" s="24" t="s">
        <v>227</v>
      </c>
      <c r="C8" s="24"/>
      <c r="D8" s="24"/>
      <c r="E8" s="24"/>
      <c r="F8" s="24"/>
      <c r="G8" s="24"/>
      <c r="H8" s="24"/>
      <c r="I8" s="24"/>
      <c r="J8" s="24"/>
    </row>
    <row r="9" spans="1:10" ht="36" customHeight="1">
      <c r="A9" s="24">
        <f t="shared" si="0"/>
        <v>5</v>
      </c>
      <c r="B9" s="24" t="s">
        <v>332</v>
      </c>
      <c r="C9" s="24"/>
      <c r="D9" s="24"/>
      <c r="E9" s="24"/>
      <c r="F9" s="24"/>
      <c r="G9" s="24"/>
      <c r="H9" s="24"/>
      <c r="I9" s="24"/>
      <c r="J9" s="24"/>
    </row>
    <row r="10" spans="1:10" ht="36" customHeight="1">
      <c r="A10" s="24">
        <f t="shared" si="0"/>
        <v>6</v>
      </c>
      <c r="B10" s="24" t="s">
        <v>333</v>
      </c>
      <c r="C10" s="24"/>
      <c r="D10" s="24"/>
      <c r="E10" s="24"/>
      <c r="F10" s="24"/>
      <c r="G10" s="24"/>
      <c r="H10" s="24"/>
      <c r="I10" s="24"/>
      <c r="J10" s="24"/>
    </row>
    <row r="11" spans="1:10" ht="36" customHeight="1">
      <c r="A11" s="24">
        <f t="shared" si="0"/>
        <v>7</v>
      </c>
      <c r="B11" s="42" t="s">
        <v>334</v>
      </c>
      <c r="C11" s="24"/>
      <c r="D11" s="24"/>
      <c r="E11" s="24"/>
      <c r="F11" s="24"/>
      <c r="G11" s="24"/>
      <c r="H11" s="24"/>
      <c r="I11" s="24"/>
      <c r="J11" s="24"/>
    </row>
    <row r="12" spans="1:10" ht="36" customHeight="1">
      <c r="A12" s="24">
        <f t="shared" si="0"/>
        <v>8</v>
      </c>
      <c r="B12" s="24" t="s">
        <v>219</v>
      </c>
      <c r="C12" s="24"/>
      <c r="D12" s="24"/>
      <c r="E12" s="24"/>
      <c r="F12" s="24"/>
      <c r="G12" s="24"/>
      <c r="H12" s="24"/>
      <c r="I12" s="24"/>
      <c r="J12" s="24"/>
    </row>
    <row r="13" spans="1:10" ht="36" customHeight="1">
      <c r="A13" s="24">
        <f t="shared" si="0"/>
        <v>9</v>
      </c>
      <c r="B13" s="24" t="s">
        <v>230</v>
      </c>
      <c r="C13" s="24"/>
      <c r="D13" s="24"/>
      <c r="E13" s="24"/>
      <c r="F13" s="24"/>
      <c r="G13" s="24"/>
      <c r="H13" s="24"/>
      <c r="I13" s="24"/>
      <c r="J13" s="24"/>
    </row>
    <row r="14" spans="1:10" ht="36" customHeight="1">
      <c r="A14" s="24">
        <f t="shared" si="0"/>
        <v>10</v>
      </c>
      <c r="B14" s="24" t="s">
        <v>337</v>
      </c>
      <c r="C14" s="24"/>
      <c r="D14" s="24"/>
      <c r="E14" s="24"/>
      <c r="F14" s="24"/>
      <c r="G14" s="24"/>
      <c r="H14" s="24"/>
      <c r="I14" s="24"/>
      <c r="J14" s="24"/>
    </row>
    <row r="15" spans="1:10" ht="36" customHeight="1">
      <c r="A15" s="24">
        <f>A14+1</f>
        <v>11</v>
      </c>
      <c r="B15" s="24" t="s">
        <v>229</v>
      </c>
      <c r="C15" s="24"/>
      <c r="D15" s="24"/>
      <c r="E15" s="24"/>
      <c r="F15" s="24"/>
      <c r="G15" s="24"/>
      <c r="H15" s="24"/>
      <c r="I15" s="47"/>
      <c r="J15" s="24"/>
    </row>
    <row r="16" spans="1:10" ht="36" customHeight="1">
      <c r="A16" s="24">
        <f t="shared" si="0"/>
        <v>12</v>
      </c>
      <c r="B16" s="24" t="s">
        <v>335</v>
      </c>
      <c r="C16" s="24"/>
      <c r="D16" s="24"/>
      <c r="E16" s="24"/>
      <c r="F16" s="24"/>
      <c r="G16" s="24"/>
      <c r="H16" s="24"/>
      <c r="I16" s="47"/>
      <c r="J16" s="24"/>
    </row>
    <row r="17" spans="1:10" ht="36" customHeight="1">
      <c r="A17" s="24">
        <f t="shared" si="0"/>
        <v>13</v>
      </c>
      <c r="B17" s="24" t="s">
        <v>336</v>
      </c>
      <c r="C17" s="24"/>
      <c r="D17" s="24"/>
      <c r="E17" s="24"/>
      <c r="F17" s="24"/>
      <c r="G17" s="24"/>
      <c r="H17" s="24"/>
      <c r="I17" s="47"/>
      <c r="J17" s="24"/>
    </row>
    <row r="18" spans="1:10" ht="36" customHeight="1">
      <c r="A18" s="333" t="s">
        <v>45</v>
      </c>
      <c r="B18" s="334"/>
      <c r="C18" s="24" t="s">
        <v>44</v>
      </c>
      <c r="D18" s="24" t="s">
        <v>44</v>
      </c>
      <c r="E18" s="24" t="s">
        <v>44</v>
      </c>
      <c r="F18" s="24" t="s">
        <v>44</v>
      </c>
      <c r="G18" s="24" t="s">
        <v>44</v>
      </c>
      <c r="H18" s="24" t="s">
        <v>44</v>
      </c>
      <c r="I18" s="47"/>
      <c r="J18" s="24" t="s">
        <v>44</v>
      </c>
    </row>
    <row r="19" spans="1:10" ht="22.5" customHeight="1">
      <c r="A19" s="335" t="s">
        <v>46</v>
      </c>
      <c r="B19" s="338" t="s">
        <v>47</v>
      </c>
      <c r="C19" s="339"/>
      <c r="D19" s="339"/>
      <c r="E19" s="339"/>
      <c r="F19" s="339"/>
      <c r="G19" s="339"/>
      <c r="H19" s="339"/>
      <c r="I19" s="339"/>
      <c r="J19" s="340"/>
    </row>
    <row r="20" spans="1:10" ht="22.5" customHeight="1">
      <c r="A20" s="336"/>
      <c r="B20" s="341" t="s">
        <v>48</v>
      </c>
      <c r="C20" s="342"/>
      <c r="D20" s="342"/>
      <c r="E20" s="342"/>
      <c r="F20" s="342"/>
      <c r="G20" s="342"/>
      <c r="H20" s="342"/>
      <c r="I20" s="342"/>
      <c r="J20" s="343"/>
    </row>
    <row r="21" spans="1:10" ht="22.5" customHeight="1">
      <c r="A21" s="336"/>
      <c r="B21" s="341" t="s">
        <v>49</v>
      </c>
      <c r="C21" s="342"/>
      <c r="D21" s="342"/>
      <c r="E21" s="342"/>
      <c r="F21" s="342"/>
      <c r="G21" s="342"/>
      <c r="H21" s="342"/>
      <c r="I21" s="342"/>
      <c r="J21" s="343"/>
    </row>
    <row r="22" spans="1:10" ht="22.5" customHeight="1">
      <c r="A22" s="337"/>
      <c r="B22" s="344" t="s">
        <v>206</v>
      </c>
      <c r="C22" s="345"/>
      <c r="D22" s="345"/>
      <c r="E22" s="345"/>
      <c r="F22" s="345"/>
      <c r="G22" s="345"/>
      <c r="H22" s="345"/>
      <c r="I22" s="345"/>
      <c r="J22" s="346"/>
    </row>
  </sheetData>
  <mergeCells count="15">
    <mergeCell ref="A1:J1"/>
    <mergeCell ref="A2:A4"/>
    <mergeCell ref="B2:B4"/>
    <mergeCell ref="J2:J4"/>
    <mergeCell ref="C3:D3"/>
    <mergeCell ref="E3:F3"/>
    <mergeCell ref="G3:H3"/>
    <mergeCell ref="I3:I4"/>
    <mergeCell ref="C2:I2"/>
    <mergeCell ref="A18:B18"/>
    <mergeCell ref="A19:A22"/>
    <mergeCell ref="B19:J19"/>
    <mergeCell ref="B20:J20"/>
    <mergeCell ref="B21:J21"/>
    <mergeCell ref="B22:J22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0"/>
  <sheetViews>
    <sheetView workbookViewId="0">
      <selection activeCell="M53" sqref="M53"/>
    </sheetView>
  </sheetViews>
  <sheetFormatPr defaultRowHeight="17"/>
  <cols>
    <col min="1" max="1" width="4.75" customWidth="1"/>
    <col min="2" max="2" width="12.75" customWidth="1"/>
    <col min="3" max="3" width="17.83203125" customWidth="1"/>
    <col min="4" max="15" width="6" customWidth="1"/>
    <col min="16" max="16" width="7.25" customWidth="1"/>
    <col min="17" max="17" width="6" customWidth="1"/>
  </cols>
  <sheetData>
    <row r="1" spans="1:17" ht="42.75" customHeight="1">
      <c r="A1" s="362" t="s">
        <v>343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</row>
    <row r="2" spans="1:17" ht="24.75" customHeight="1" thickBot="1"/>
    <row r="3" spans="1:17" ht="33" customHeight="1" thickBot="1">
      <c r="A3" s="52" t="s">
        <v>107</v>
      </c>
      <c r="B3" s="53" t="s">
        <v>100</v>
      </c>
      <c r="C3" s="53" t="s">
        <v>98</v>
      </c>
      <c r="D3" s="53" t="s">
        <v>108</v>
      </c>
      <c r="E3" s="53" t="s">
        <v>109</v>
      </c>
      <c r="F3" s="53" t="s">
        <v>1</v>
      </c>
      <c r="G3" s="53" t="s">
        <v>2</v>
      </c>
      <c r="H3" s="53" t="s">
        <v>3</v>
      </c>
      <c r="I3" s="53" t="s">
        <v>4</v>
      </c>
      <c r="J3" s="53" t="s">
        <v>5</v>
      </c>
      <c r="K3" s="53" t="s">
        <v>6</v>
      </c>
      <c r="L3" s="54" t="s">
        <v>7</v>
      </c>
      <c r="M3" s="54" t="s">
        <v>8</v>
      </c>
      <c r="N3" s="54" t="s">
        <v>9</v>
      </c>
      <c r="O3" s="54" t="s">
        <v>10</v>
      </c>
      <c r="P3" s="118" t="s">
        <v>110</v>
      </c>
      <c r="Q3" s="79" t="s">
        <v>11</v>
      </c>
    </row>
    <row r="4" spans="1:17" ht="21" customHeight="1" thickTop="1">
      <c r="A4" s="363">
        <v>1</v>
      </c>
      <c r="B4" s="365" t="s">
        <v>0</v>
      </c>
      <c r="C4" s="55" t="s">
        <v>111</v>
      </c>
      <c r="D4" s="55">
        <v>8</v>
      </c>
      <c r="E4" s="55">
        <v>8</v>
      </c>
      <c r="F4" s="55">
        <v>15</v>
      </c>
      <c r="G4" s="55">
        <v>12</v>
      </c>
      <c r="H4" s="55">
        <v>15</v>
      </c>
      <c r="I4" s="55">
        <v>16</v>
      </c>
      <c r="J4" s="55">
        <v>13</v>
      </c>
      <c r="K4" s="55">
        <v>17</v>
      </c>
      <c r="L4" s="56">
        <v>14</v>
      </c>
      <c r="M4" s="56">
        <v>11</v>
      </c>
      <c r="N4" s="56">
        <v>15</v>
      </c>
      <c r="O4" s="56">
        <v>18</v>
      </c>
      <c r="P4" s="150">
        <f>SUM(D4:O4)</f>
        <v>162</v>
      </c>
      <c r="Q4" s="256"/>
    </row>
    <row r="5" spans="1:17" ht="21" customHeight="1">
      <c r="A5" s="364"/>
      <c r="B5" s="366"/>
      <c r="C5" s="244" t="s">
        <v>112</v>
      </c>
      <c r="D5" s="98">
        <v>405</v>
      </c>
      <c r="E5" s="98">
        <v>448</v>
      </c>
      <c r="F5" s="98">
        <v>128</v>
      </c>
      <c r="G5" s="98">
        <v>480</v>
      </c>
      <c r="H5" s="98">
        <v>224</v>
      </c>
      <c r="I5" s="98">
        <v>428</v>
      </c>
      <c r="J5" s="98">
        <v>410</v>
      </c>
      <c r="K5" s="98">
        <v>403</v>
      </c>
      <c r="L5" s="99">
        <v>333</v>
      </c>
      <c r="M5" s="99">
        <v>311</v>
      </c>
      <c r="N5" s="99">
        <v>359</v>
      </c>
      <c r="O5" s="99">
        <v>360</v>
      </c>
      <c r="P5" s="151">
        <f>SUM(D5:O5)</f>
        <v>4289</v>
      </c>
      <c r="Q5" s="257"/>
    </row>
    <row r="6" spans="1:17" ht="21" customHeight="1">
      <c r="A6" s="364"/>
      <c r="B6" s="366"/>
      <c r="C6" s="244" t="s">
        <v>113</v>
      </c>
      <c r="D6" s="58">
        <f>+D4/(D5/31)</f>
        <v>0.61234567901234571</v>
      </c>
      <c r="E6" s="58">
        <f>+E4/(E5/28)</f>
        <v>0.5</v>
      </c>
      <c r="F6" s="58">
        <f>+F4/(F5/30)</f>
        <v>3.515625</v>
      </c>
      <c r="G6" s="58">
        <f t="shared" ref="G6:O6" si="0">+G4/(G5/30)</f>
        <v>0.75</v>
      </c>
      <c r="H6" s="58">
        <f t="shared" si="0"/>
        <v>2.0089285714285712</v>
      </c>
      <c r="I6" s="58">
        <f t="shared" si="0"/>
        <v>1.1214953271028036</v>
      </c>
      <c r="J6" s="58">
        <f t="shared" si="0"/>
        <v>0.95121951219512202</v>
      </c>
      <c r="K6" s="58">
        <f t="shared" si="0"/>
        <v>1.2655086848635235</v>
      </c>
      <c r="L6" s="58">
        <f t="shared" si="0"/>
        <v>1.2612612612612613</v>
      </c>
      <c r="M6" s="58">
        <f t="shared" si="0"/>
        <v>1.0610932475884245</v>
      </c>
      <c r="N6" s="58">
        <f t="shared" si="0"/>
        <v>1.2534818941504178</v>
      </c>
      <c r="O6" s="58">
        <f t="shared" si="0"/>
        <v>1.5</v>
      </c>
      <c r="P6" s="152">
        <f>(O6+N6+M6+L6+K6+J6+I6+H6+G6+F6+E6+D6)/12</f>
        <v>1.3167465981335391</v>
      </c>
      <c r="Q6" s="67" t="s">
        <v>350</v>
      </c>
    </row>
    <row r="7" spans="1:17" ht="21" customHeight="1">
      <c r="A7" s="358">
        <v>2</v>
      </c>
      <c r="B7" s="361" t="s">
        <v>95</v>
      </c>
      <c r="C7" s="244" t="s">
        <v>111</v>
      </c>
      <c r="D7" s="244">
        <v>2</v>
      </c>
      <c r="E7" s="244">
        <v>2</v>
      </c>
      <c r="F7" s="244">
        <v>3</v>
      </c>
      <c r="G7" s="244">
        <v>2</v>
      </c>
      <c r="H7" s="244">
        <v>2</v>
      </c>
      <c r="I7" s="244">
        <v>3</v>
      </c>
      <c r="J7" s="244">
        <v>3</v>
      </c>
      <c r="K7" s="244">
        <v>2</v>
      </c>
      <c r="L7" s="245">
        <v>3</v>
      </c>
      <c r="M7" s="245">
        <v>5</v>
      </c>
      <c r="N7" s="245">
        <v>2</v>
      </c>
      <c r="O7" s="245">
        <v>2</v>
      </c>
      <c r="P7" s="153">
        <f>SUM(D7:O7)</f>
        <v>31</v>
      </c>
      <c r="Q7" s="66"/>
    </row>
    <row r="8" spans="1:17" ht="21" customHeight="1">
      <c r="A8" s="367"/>
      <c r="B8" s="366"/>
      <c r="C8" s="244" t="s">
        <v>112</v>
      </c>
      <c r="D8" s="98">
        <v>175</v>
      </c>
      <c r="E8" s="98">
        <v>176</v>
      </c>
      <c r="F8" s="98">
        <v>220</v>
      </c>
      <c r="G8" s="98">
        <v>206</v>
      </c>
      <c r="H8" s="98">
        <v>216</v>
      </c>
      <c r="I8" s="98">
        <v>216</v>
      </c>
      <c r="J8" s="98">
        <v>231</v>
      </c>
      <c r="K8" s="98">
        <v>250</v>
      </c>
      <c r="L8" s="99">
        <v>210</v>
      </c>
      <c r="M8" s="99">
        <v>226</v>
      </c>
      <c r="N8" s="99">
        <v>216</v>
      </c>
      <c r="O8" s="99">
        <v>220</v>
      </c>
      <c r="P8" s="151">
        <f>SUM(D8:O8)</f>
        <v>2562</v>
      </c>
      <c r="Q8" s="67"/>
    </row>
    <row r="9" spans="1:17" ht="21" customHeight="1">
      <c r="A9" s="368"/>
      <c r="B9" s="369"/>
      <c r="C9" s="48" t="s">
        <v>113</v>
      </c>
      <c r="D9" s="63">
        <f t="shared" ref="D9" si="1">+D7/(D8/31)</f>
        <v>0.35428571428571426</v>
      </c>
      <c r="E9" s="58">
        <f>+E7/(E8/28)</f>
        <v>0.31818181818181818</v>
      </c>
      <c r="F9" s="63">
        <f t="shared" ref="F9" si="2">+F7/(F8/31)</f>
        <v>0.42272727272727273</v>
      </c>
      <c r="G9" s="64">
        <f t="shared" ref="G9" si="3">+G7/(G8/30)</f>
        <v>0.29126213592233013</v>
      </c>
      <c r="H9" s="63">
        <f t="shared" ref="H9:O9" si="4">+H7/(H8/31)</f>
        <v>0.28703703703703703</v>
      </c>
      <c r="I9" s="63">
        <f t="shared" si="4"/>
        <v>0.43055555555555558</v>
      </c>
      <c r="J9" s="63">
        <f t="shared" si="4"/>
        <v>0.40259740259740262</v>
      </c>
      <c r="K9" s="63">
        <f t="shared" si="4"/>
        <v>0.248</v>
      </c>
      <c r="L9" s="65">
        <f t="shared" si="4"/>
        <v>0.44285714285714284</v>
      </c>
      <c r="M9" s="65">
        <f t="shared" si="4"/>
        <v>0.68584070796460184</v>
      </c>
      <c r="N9" s="65">
        <f t="shared" si="4"/>
        <v>0.28703703703703703</v>
      </c>
      <c r="O9" s="65">
        <f t="shared" si="4"/>
        <v>0.2818181818181818</v>
      </c>
      <c r="P9" s="154">
        <f>(O9+N9+M9+L9+K9+J9+I9+H9+G9+F9+E9+D9)/12</f>
        <v>0.37101666716534121</v>
      </c>
      <c r="Q9" s="68" t="s">
        <v>353</v>
      </c>
    </row>
    <row r="10" spans="1:17" ht="21" customHeight="1">
      <c r="A10" s="356">
        <v>3</v>
      </c>
      <c r="B10" s="359" t="s">
        <v>115</v>
      </c>
      <c r="C10" s="51" t="s">
        <v>111</v>
      </c>
      <c r="D10" s="51">
        <v>2</v>
      </c>
      <c r="E10" s="51">
        <v>2</v>
      </c>
      <c r="F10" s="51">
        <v>3</v>
      </c>
      <c r="G10" s="51">
        <v>4</v>
      </c>
      <c r="H10" s="51">
        <v>7</v>
      </c>
      <c r="I10" s="51">
        <v>5</v>
      </c>
      <c r="J10" s="51">
        <v>5</v>
      </c>
      <c r="K10" s="51">
        <v>5</v>
      </c>
      <c r="L10" s="62">
        <v>5</v>
      </c>
      <c r="M10" s="62">
        <v>6</v>
      </c>
      <c r="N10" s="62">
        <v>7</v>
      </c>
      <c r="O10" s="62">
        <v>5</v>
      </c>
      <c r="P10" s="155">
        <f>SUM(D10:O10)</f>
        <v>56</v>
      </c>
      <c r="Q10" s="258"/>
    </row>
    <row r="11" spans="1:17" ht="21" customHeight="1">
      <c r="A11" s="357"/>
      <c r="B11" s="360"/>
      <c r="C11" s="244" t="s">
        <v>112</v>
      </c>
      <c r="D11" s="98">
        <v>245</v>
      </c>
      <c r="E11" s="98">
        <v>248</v>
      </c>
      <c r="F11" s="98">
        <v>273</v>
      </c>
      <c r="G11" s="98">
        <v>313</v>
      </c>
      <c r="H11" s="98">
        <v>262</v>
      </c>
      <c r="I11" s="98">
        <v>292</v>
      </c>
      <c r="J11" s="98">
        <v>353</v>
      </c>
      <c r="K11" s="98">
        <v>327</v>
      </c>
      <c r="L11" s="99">
        <v>306</v>
      </c>
      <c r="M11" s="99">
        <v>330</v>
      </c>
      <c r="N11" s="99">
        <v>329</v>
      </c>
      <c r="O11" s="99">
        <v>325</v>
      </c>
      <c r="P11" s="151">
        <f>SUM(D11:O11)</f>
        <v>3603</v>
      </c>
      <c r="Q11" s="60"/>
    </row>
    <row r="12" spans="1:17" ht="21" customHeight="1">
      <c r="A12" s="358"/>
      <c r="B12" s="361"/>
      <c r="C12" s="48" t="s">
        <v>113</v>
      </c>
      <c r="D12" s="58">
        <f t="shared" ref="D12" si="5">+D10/(D11/31)</f>
        <v>0.2530612244897959</v>
      </c>
      <c r="E12" s="58">
        <f>+E10/(E11/28)</f>
        <v>0.22580645161290322</v>
      </c>
      <c r="F12" s="58">
        <f t="shared" ref="F12" si="6">+F10/(F11/31)</f>
        <v>0.34065934065934067</v>
      </c>
      <c r="G12" s="58">
        <f t="shared" ref="G12" si="7">+G10/(G11/30)</f>
        <v>0.38338658146964855</v>
      </c>
      <c r="H12" s="58">
        <f t="shared" ref="H12:I12" si="8">+H10/(H11/31)</f>
        <v>0.8282442748091603</v>
      </c>
      <c r="I12" s="58">
        <f t="shared" si="8"/>
        <v>0.53082191780821919</v>
      </c>
      <c r="J12" s="58">
        <f t="shared" ref="J12:O12" si="9">+J10/(J11/30)</f>
        <v>0.42492917847025491</v>
      </c>
      <c r="K12" s="58">
        <f t="shared" si="9"/>
        <v>0.4587155963302752</v>
      </c>
      <c r="L12" s="58">
        <f t="shared" si="9"/>
        <v>0.49019607843137258</v>
      </c>
      <c r="M12" s="58">
        <f t="shared" si="9"/>
        <v>0.54545454545454541</v>
      </c>
      <c r="N12" s="58">
        <f t="shared" si="9"/>
        <v>0.63829787234042556</v>
      </c>
      <c r="O12" s="58">
        <f t="shared" si="9"/>
        <v>0.46153846153846151</v>
      </c>
      <c r="P12" s="152">
        <f>(O12+N12+M12+L12+K12+J12+I12+H12+G12+F12+E12+D12)/12</f>
        <v>0.46509262695120018</v>
      </c>
      <c r="Q12" s="68" t="s">
        <v>352</v>
      </c>
    </row>
    <row r="13" spans="1:17" ht="21" customHeight="1">
      <c r="A13" s="364">
        <v>4</v>
      </c>
      <c r="B13" s="366" t="s">
        <v>105</v>
      </c>
      <c r="C13" s="244" t="s">
        <v>111</v>
      </c>
      <c r="D13" s="244">
        <v>0</v>
      </c>
      <c r="E13" s="244">
        <v>1</v>
      </c>
      <c r="F13" s="244">
        <v>5</v>
      </c>
      <c r="G13" s="244">
        <v>3</v>
      </c>
      <c r="H13" s="244">
        <v>4</v>
      </c>
      <c r="I13" s="244">
        <v>4</v>
      </c>
      <c r="J13" s="244">
        <v>5</v>
      </c>
      <c r="K13" s="244">
        <v>3</v>
      </c>
      <c r="L13" s="245">
        <v>4</v>
      </c>
      <c r="M13" s="245">
        <v>4</v>
      </c>
      <c r="N13" s="245">
        <v>4</v>
      </c>
      <c r="O13" s="245">
        <v>4</v>
      </c>
      <c r="P13" s="153">
        <f>SUM(D13:O13)</f>
        <v>41</v>
      </c>
      <c r="Q13" s="60"/>
    </row>
    <row r="14" spans="1:17" ht="21" customHeight="1">
      <c r="A14" s="364"/>
      <c r="B14" s="366"/>
      <c r="C14" s="244" t="s">
        <v>112</v>
      </c>
      <c r="D14" s="98">
        <v>150</v>
      </c>
      <c r="E14" s="98">
        <v>188</v>
      </c>
      <c r="F14" s="98">
        <v>225</v>
      </c>
      <c r="G14" s="98">
        <v>150</v>
      </c>
      <c r="H14" s="98">
        <v>257</v>
      </c>
      <c r="I14" s="98">
        <v>237</v>
      </c>
      <c r="J14" s="98">
        <v>213</v>
      </c>
      <c r="K14" s="98">
        <v>240</v>
      </c>
      <c r="L14" s="99">
        <v>214</v>
      </c>
      <c r="M14" s="99">
        <v>235</v>
      </c>
      <c r="N14" s="99">
        <v>238</v>
      </c>
      <c r="O14" s="99">
        <v>235</v>
      </c>
      <c r="P14" s="151">
        <f>SUM(D14:O14)</f>
        <v>2582</v>
      </c>
      <c r="Q14" s="60"/>
    </row>
    <row r="15" spans="1:17" ht="21" customHeight="1">
      <c r="A15" s="364"/>
      <c r="B15" s="366"/>
      <c r="C15" s="244" t="s">
        <v>113</v>
      </c>
      <c r="D15" s="69">
        <f t="shared" ref="D15" si="10">+D13/(D14/31)</f>
        <v>0</v>
      </c>
      <c r="E15" s="58">
        <f>+E13/(E14/28)</f>
        <v>0.14893617021276595</v>
      </c>
      <c r="F15" s="69">
        <f t="shared" ref="F15" si="11">+F13/(F14/31)</f>
        <v>0.68888888888888888</v>
      </c>
      <c r="G15" s="58">
        <f t="shared" ref="G15" si="12">+G13/(G14/30)</f>
        <v>0.6</v>
      </c>
      <c r="H15" s="69">
        <f t="shared" ref="H15:O15" si="13">+H13/(H14/31)</f>
        <v>0.48249027237354081</v>
      </c>
      <c r="I15" s="69">
        <f t="shared" si="13"/>
        <v>0.52320675105485226</v>
      </c>
      <c r="J15" s="69">
        <f t="shared" si="13"/>
        <v>0.72769953051643188</v>
      </c>
      <c r="K15" s="69">
        <f t="shared" si="13"/>
        <v>0.38750000000000001</v>
      </c>
      <c r="L15" s="70">
        <f t="shared" si="13"/>
        <v>0.57943925233644855</v>
      </c>
      <c r="M15" s="70">
        <f t="shared" si="13"/>
        <v>0.52765957446808509</v>
      </c>
      <c r="N15" s="70">
        <f t="shared" si="13"/>
        <v>0.52100840336134446</v>
      </c>
      <c r="O15" s="70">
        <f t="shared" si="13"/>
        <v>0.52765957446808509</v>
      </c>
      <c r="P15" s="152">
        <f>(O15+N15+M15+L15+K15+J15+I15+H15+G15+F15+E15+D15)/12</f>
        <v>0.47620736814003689</v>
      </c>
      <c r="Q15" s="60" t="s">
        <v>351</v>
      </c>
    </row>
    <row r="16" spans="1:17" ht="21" customHeight="1">
      <c r="A16" s="370">
        <v>5</v>
      </c>
      <c r="B16" s="371" t="s">
        <v>344</v>
      </c>
      <c r="C16" s="51" t="s">
        <v>111</v>
      </c>
      <c r="D16" s="51">
        <v>0</v>
      </c>
      <c r="E16" s="51">
        <v>1</v>
      </c>
      <c r="F16" s="51">
        <v>3</v>
      </c>
      <c r="G16" s="51">
        <v>9</v>
      </c>
      <c r="H16" s="51">
        <v>11</v>
      </c>
      <c r="I16" s="51">
        <v>5</v>
      </c>
      <c r="J16" s="51">
        <v>4</v>
      </c>
      <c r="K16" s="51">
        <v>5</v>
      </c>
      <c r="L16" s="62">
        <v>5</v>
      </c>
      <c r="M16" s="62">
        <v>4</v>
      </c>
      <c r="N16" s="62">
        <v>6</v>
      </c>
      <c r="O16" s="62">
        <v>3</v>
      </c>
      <c r="P16" s="155">
        <f>SUM(D16:O16)</f>
        <v>56</v>
      </c>
      <c r="Q16" s="258"/>
    </row>
    <row r="17" spans="1:17" ht="21" customHeight="1">
      <c r="A17" s="367"/>
      <c r="B17" s="366"/>
      <c r="C17" s="244" t="s">
        <v>112</v>
      </c>
      <c r="D17" s="98">
        <v>75</v>
      </c>
      <c r="E17" s="98">
        <v>78</v>
      </c>
      <c r="F17" s="98">
        <v>235</v>
      </c>
      <c r="G17" s="98">
        <v>237</v>
      </c>
      <c r="H17" s="98">
        <v>242</v>
      </c>
      <c r="I17" s="98">
        <v>225</v>
      </c>
      <c r="J17" s="98">
        <v>232</v>
      </c>
      <c r="K17" s="98">
        <v>232</v>
      </c>
      <c r="L17" s="99">
        <v>225</v>
      </c>
      <c r="M17" s="99">
        <v>204</v>
      </c>
      <c r="N17" s="99">
        <v>212</v>
      </c>
      <c r="O17" s="99">
        <v>212</v>
      </c>
      <c r="P17" s="151">
        <f>SUM(D17:O17)</f>
        <v>2409</v>
      </c>
      <c r="Q17" s="60"/>
    </row>
    <row r="18" spans="1:17" ht="21" customHeight="1">
      <c r="A18" s="368"/>
      <c r="B18" s="369"/>
      <c r="C18" s="48" t="s">
        <v>113</v>
      </c>
      <c r="D18" s="58">
        <f t="shared" ref="D18" si="14">+D16/(D17/31)</f>
        <v>0</v>
      </c>
      <c r="E18" s="58">
        <f>+E16/(E17/28)</f>
        <v>0.35897435897435898</v>
      </c>
      <c r="F18" s="58">
        <f t="shared" ref="F18:O18" si="15">+F16/(F17/30)</f>
        <v>0.38297872340425532</v>
      </c>
      <c r="G18" s="58">
        <f t="shared" si="15"/>
        <v>1.1392405063291138</v>
      </c>
      <c r="H18" s="58">
        <f t="shared" si="15"/>
        <v>1.3636363636363638</v>
      </c>
      <c r="I18" s="58">
        <f t="shared" si="15"/>
        <v>0.66666666666666663</v>
      </c>
      <c r="J18" s="58">
        <f t="shared" si="15"/>
        <v>0.51724137931034486</v>
      </c>
      <c r="K18" s="58">
        <f t="shared" si="15"/>
        <v>0.64655172413793105</v>
      </c>
      <c r="L18" s="58">
        <f t="shared" si="15"/>
        <v>0.66666666666666663</v>
      </c>
      <c r="M18" s="58">
        <f t="shared" si="15"/>
        <v>0.58823529411764708</v>
      </c>
      <c r="N18" s="58">
        <f t="shared" si="15"/>
        <v>0.84905660377358494</v>
      </c>
      <c r="O18" s="58">
        <f t="shared" si="15"/>
        <v>0.42452830188679247</v>
      </c>
      <c r="P18" s="152">
        <f>(O18+N18+M18+L18+K18+J18+I18+H18+G18+F18+E18+D18)/12</f>
        <v>0.63364804907531047</v>
      </c>
      <c r="Q18" s="68" t="s">
        <v>352</v>
      </c>
    </row>
    <row r="19" spans="1:17" ht="21" customHeight="1">
      <c r="A19" s="364">
        <v>6</v>
      </c>
      <c r="B19" s="366" t="s">
        <v>106</v>
      </c>
      <c r="C19" s="244" t="s">
        <v>111</v>
      </c>
      <c r="D19" s="244">
        <v>0</v>
      </c>
      <c r="E19" s="244">
        <v>0</v>
      </c>
      <c r="F19" s="244">
        <v>2</v>
      </c>
      <c r="G19" s="244">
        <v>4</v>
      </c>
      <c r="H19" s="244">
        <v>5</v>
      </c>
      <c r="I19" s="244">
        <v>5</v>
      </c>
      <c r="J19" s="244">
        <v>6</v>
      </c>
      <c r="K19" s="244">
        <v>6</v>
      </c>
      <c r="L19" s="245">
        <v>6</v>
      </c>
      <c r="M19" s="245">
        <v>5</v>
      </c>
      <c r="N19" s="245">
        <v>3</v>
      </c>
      <c r="O19" s="245">
        <v>2</v>
      </c>
      <c r="P19" s="153">
        <f>SUM(D19:O19)</f>
        <v>44</v>
      </c>
      <c r="Q19" s="60"/>
    </row>
    <row r="20" spans="1:17" ht="21" customHeight="1">
      <c r="A20" s="364"/>
      <c r="B20" s="366"/>
      <c r="C20" s="244" t="s">
        <v>112</v>
      </c>
      <c r="D20" s="98">
        <v>75</v>
      </c>
      <c r="E20" s="98">
        <v>75</v>
      </c>
      <c r="F20" s="98">
        <v>181</v>
      </c>
      <c r="G20" s="98">
        <v>191</v>
      </c>
      <c r="H20" s="98">
        <v>233</v>
      </c>
      <c r="I20" s="98">
        <v>224</v>
      </c>
      <c r="J20" s="98">
        <v>278</v>
      </c>
      <c r="K20" s="98">
        <v>218</v>
      </c>
      <c r="L20" s="99">
        <v>216</v>
      </c>
      <c r="M20" s="99">
        <v>225</v>
      </c>
      <c r="N20" s="99">
        <v>223</v>
      </c>
      <c r="O20" s="99">
        <v>225</v>
      </c>
      <c r="P20" s="151">
        <f>SUM(D20:O20)</f>
        <v>2364</v>
      </c>
      <c r="Q20" s="60"/>
    </row>
    <row r="21" spans="1:17" ht="21" customHeight="1">
      <c r="A21" s="364"/>
      <c r="B21" s="366"/>
      <c r="C21" s="244" t="s">
        <v>113</v>
      </c>
      <c r="D21" s="69">
        <f t="shared" ref="D21" si="16">+D19/(D20/31)</f>
        <v>0</v>
      </c>
      <c r="E21" s="58">
        <f>+E19/(E20/28)</f>
        <v>0</v>
      </c>
      <c r="F21" s="58">
        <f t="shared" ref="F21:G21" si="17">+F19/(F20/30)</f>
        <v>0.33149171270718231</v>
      </c>
      <c r="G21" s="58">
        <f t="shared" si="17"/>
        <v>0.62827225130890052</v>
      </c>
      <c r="H21" s="69">
        <f t="shared" ref="H21:O21" si="18">+H19/(H20/31)</f>
        <v>0.66523605150214593</v>
      </c>
      <c r="I21" s="69">
        <f t="shared" si="18"/>
        <v>0.6919642857142857</v>
      </c>
      <c r="J21" s="69">
        <f t="shared" si="18"/>
        <v>0.66906474820143891</v>
      </c>
      <c r="K21" s="69">
        <f t="shared" si="18"/>
        <v>0.85321100917431192</v>
      </c>
      <c r="L21" s="70">
        <f t="shared" si="18"/>
        <v>0.86111111111111116</v>
      </c>
      <c r="M21" s="70">
        <f t="shared" si="18"/>
        <v>0.68888888888888888</v>
      </c>
      <c r="N21" s="70">
        <f t="shared" si="18"/>
        <v>0.4170403587443946</v>
      </c>
      <c r="O21" s="70">
        <f t="shared" si="18"/>
        <v>0.27555555555555555</v>
      </c>
      <c r="P21" s="152">
        <f>(O21+N21+M21+L21+K21+J21+I21+H21+G21+F21+E21+D21)/12</f>
        <v>0.50681966440901793</v>
      </c>
      <c r="Q21" s="60" t="s">
        <v>352</v>
      </c>
    </row>
    <row r="22" spans="1:17" ht="21" customHeight="1">
      <c r="A22" s="367">
        <v>7</v>
      </c>
      <c r="B22" s="366" t="s">
        <v>345</v>
      </c>
      <c r="C22" s="246" t="s">
        <v>111</v>
      </c>
      <c r="D22" s="246"/>
      <c r="E22" s="246">
        <v>2</v>
      </c>
      <c r="F22" s="246"/>
      <c r="G22" s="246"/>
      <c r="H22" s="246">
        <v>5</v>
      </c>
      <c r="I22" s="246">
        <v>4</v>
      </c>
      <c r="J22" s="246">
        <v>5</v>
      </c>
      <c r="K22" s="246">
        <v>4</v>
      </c>
      <c r="L22" s="147">
        <v>4</v>
      </c>
      <c r="M22" s="147">
        <v>4</v>
      </c>
      <c r="N22" s="147">
        <v>4</v>
      </c>
      <c r="O22" s="147">
        <v>3</v>
      </c>
      <c r="P22" s="156">
        <f>SUM(D22:O22)</f>
        <v>35</v>
      </c>
      <c r="Q22" s="67"/>
    </row>
    <row r="23" spans="1:17" ht="21" customHeight="1">
      <c r="A23" s="367"/>
      <c r="B23" s="366"/>
      <c r="C23" s="244" t="s">
        <v>112</v>
      </c>
      <c r="D23" s="100"/>
      <c r="E23" s="98">
        <v>98</v>
      </c>
      <c r="F23" s="98"/>
      <c r="G23" s="98"/>
      <c r="H23" s="98">
        <v>118</v>
      </c>
      <c r="I23" s="98">
        <v>113</v>
      </c>
      <c r="J23" s="98">
        <v>115</v>
      </c>
      <c r="K23" s="98">
        <v>100</v>
      </c>
      <c r="L23" s="99">
        <v>85</v>
      </c>
      <c r="M23" s="99">
        <v>94</v>
      </c>
      <c r="N23" s="99">
        <v>96</v>
      </c>
      <c r="O23" s="99">
        <v>98</v>
      </c>
      <c r="P23" s="151">
        <f>SUM(D23:O23)</f>
        <v>917</v>
      </c>
      <c r="Q23" s="67"/>
    </row>
    <row r="24" spans="1:17" ht="21" customHeight="1">
      <c r="A24" s="367"/>
      <c r="B24" s="366"/>
      <c r="C24" s="244" t="s">
        <v>113</v>
      </c>
      <c r="D24" s="58">
        <v>0</v>
      </c>
      <c r="E24" s="58">
        <f>+E22/(E23/28)</f>
        <v>0.5714285714285714</v>
      </c>
      <c r="F24" s="58">
        <v>0</v>
      </c>
      <c r="G24" s="58">
        <v>0</v>
      </c>
      <c r="H24" s="58">
        <f t="shared" ref="H24:I24" si="19">+H22/(H23/31)</f>
        <v>1.3135593220338981</v>
      </c>
      <c r="I24" s="58">
        <f t="shared" si="19"/>
        <v>1.0973451327433628</v>
      </c>
      <c r="J24" s="58">
        <f t="shared" ref="J24:O24" si="20">+J22/(J23/30)</f>
        <v>1.3043478260869565</v>
      </c>
      <c r="K24" s="58">
        <f t="shared" si="20"/>
        <v>1.2</v>
      </c>
      <c r="L24" s="58">
        <f t="shared" si="20"/>
        <v>1.4117647058823528</v>
      </c>
      <c r="M24" s="58">
        <f t="shared" si="20"/>
        <v>1.2765957446808511</v>
      </c>
      <c r="N24" s="58">
        <f t="shared" si="20"/>
        <v>1.25</v>
      </c>
      <c r="O24" s="58">
        <f t="shared" si="20"/>
        <v>0.91836734693877553</v>
      </c>
      <c r="P24" s="152">
        <f>(O24+N24+M24+L24+K24+J24+I24+H24+G24+F24+E24+D24)/12</f>
        <v>0.86195072081623059</v>
      </c>
      <c r="Q24" s="67" t="s">
        <v>350</v>
      </c>
    </row>
    <row r="25" spans="1:17" ht="21" customHeight="1">
      <c r="A25" s="372">
        <v>8</v>
      </c>
      <c r="B25" s="375" t="s">
        <v>346</v>
      </c>
      <c r="C25" s="244" t="s">
        <v>111</v>
      </c>
      <c r="D25" s="246">
        <v>2</v>
      </c>
      <c r="E25" s="246">
        <v>3</v>
      </c>
      <c r="F25" s="244">
        <v>6</v>
      </c>
      <c r="G25" s="244">
        <v>2</v>
      </c>
      <c r="H25" s="244">
        <v>5</v>
      </c>
      <c r="I25" s="244">
        <v>4</v>
      </c>
      <c r="J25" s="244">
        <v>4</v>
      </c>
      <c r="K25" s="244">
        <v>5</v>
      </c>
      <c r="L25" s="245">
        <v>6</v>
      </c>
      <c r="M25" s="245">
        <v>5</v>
      </c>
      <c r="N25" s="245">
        <v>4</v>
      </c>
      <c r="O25" s="245">
        <v>4</v>
      </c>
      <c r="P25" s="153">
        <f>SUM(D25:O25)</f>
        <v>50</v>
      </c>
      <c r="Q25" s="67"/>
    </row>
    <row r="26" spans="1:17" ht="21" customHeight="1">
      <c r="A26" s="373"/>
      <c r="B26" s="360"/>
      <c r="C26" s="244" t="s">
        <v>112</v>
      </c>
      <c r="D26" s="98">
        <v>150</v>
      </c>
      <c r="E26" s="98">
        <v>152</v>
      </c>
      <c r="F26" s="98">
        <v>198</v>
      </c>
      <c r="G26" s="98">
        <v>191</v>
      </c>
      <c r="H26" s="98">
        <v>166</v>
      </c>
      <c r="I26" s="98">
        <v>190</v>
      </c>
      <c r="J26" s="98">
        <v>233</v>
      </c>
      <c r="K26" s="98">
        <v>237</v>
      </c>
      <c r="L26" s="99">
        <v>250</v>
      </c>
      <c r="M26" s="99">
        <v>241</v>
      </c>
      <c r="N26" s="99">
        <v>239</v>
      </c>
      <c r="O26" s="99">
        <v>250</v>
      </c>
      <c r="P26" s="151">
        <f>SUM(D26:O26)</f>
        <v>2497</v>
      </c>
      <c r="Q26" s="60"/>
    </row>
    <row r="27" spans="1:17" ht="21" customHeight="1">
      <c r="A27" s="374"/>
      <c r="B27" s="376"/>
      <c r="C27" s="248" t="s">
        <v>113</v>
      </c>
      <c r="D27" s="58">
        <f t="shared" ref="D27:I27" si="21">+D25/(D26/31)</f>
        <v>0.41333333333333333</v>
      </c>
      <c r="E27" s="58">
        <f>+E25/(E26/28)</f>
        <v>0.55263157894736836</v>
      </c>
      <c r="F27" s="58">
        <f t="shared" si="21"/>
        <v>0.93939393939393945</v>
      </c>
      <c r="G27" s="58">
        <f t="shared" ref="G27" si="22">+G25/(G26/30)</f>
        <v>0.31413612565445026</v>
      </c>
      <c r="H27" s="58">
        <f t="shared" si="21"/>
        <v>0.93373493975903621</v>
      </c>
      <c r="I27" s="58">
        <f t="shared" si="21"/>
        <v>0.65263157894736845</v>
      </c>
      <c r="J27" s="58">
        <f t="shared" ref="J27:O27" si="23">+J25/(J26/30)</f>
        <v>0.51502145922746778</v>
      </c>
      <c r="K27" s="58">
        <f t="shared" si="23"/>
        <v>0.63291139240506322</v>
      </c>
      <c r="L27" s="58">
        <f t="shared" si="23"/>
        <v>0.72</v>
      </c>
      <c r="M27" s="58">
        <f t="shared" si="23"/>
        <v>0.62240663900414939</v>
      </c>
      <c r="N27" s="58">
        <f t="shared" si="23"/>
        <v>0.502092050209205</v>
      </c>
      <c r="O27" s="58">
        <f t="shared" si="23"/>
        <v>0.48</v>
      </c>
      <c r="P27" s="152">
        <f>(O27+N27+M27+L27+K27+J27+I27+H27+G27+F27+E27+D27)/12</f>
        <v>0.60652441974011506</v>
      </c>
      <c r="Q27" s="61" t="s">
        <v>352</v>
      </c>
    </row>
    <row r="28" spans="1:17" ht="21" customHeight="1">
      <c r="A28" s="372">
        <v>9</v>
      </c>
      <c r="B28" s="375" t="s">
        <v>347</v>
      </c>
      <c r="C28" s="246" t="s">
        <v>111</v>
      </c>
      <c r="D28" s="101">
        <v>0</v>
      </c>
      <c r="E28" s="101">
        <v>0</v>
      </c>
      <c r="F28" s="101">
        <v>1</v>
      </c>
      <c r="G28" s="101">
        <v>2</v>
      </c>
      <c r="H28" s="101">
        <v>2</v>
      </c>
      <c r="I28" s="101">
        <v>3</v>
      </c>
      <c r="J28" s="101">
        <v>3</v>
      </c>
      <c r="K28" s="101">
        <v>3</v>
      </c>
      <c r="L28" s="70">
        <v>2</v>
      </c>
      <c r="M28" s="70">
        <v>2</v>
      </c>
      <c r="N28" s="70">
        <v>2</v>
      </c>
      <c r="O28" s="70">
        <v>2</v>
      </c>
      <c r="P28" s="152">
        <f>SUM(D28:O28)</f>
        <v>22</v>
      </c>
      <c r="Q28" s="60"/>
    </row>
    <row r="29" spans="1:17" ht="21" customHeight="1">
      <c r="A29" s="373"/>
      <c r="B29" s="360"/>
      <c r="C29" s="244" t="s">
        <v>112</v>
      </c>
      <c r="D29" s="98">
        <v>85</v>
      </c>
      <c r="E29" s="98">
        <v>77</v>
      </c>
      <c r="F29" s="98">
        <v>107</v>
      </c>
      <c r="G29" s="98">
        <v>124</v>
      </c>
      <c r="H29" s="98">
        <v>139</v>
      </c>
      <c r="I29" s="98">
        <v>178</v>
      </c>
      <c r="J29" s="98">
        <v>260</v>
      </c>
      <c r="K29" s="98">
        <v>178</v>
      </c>
      <c r="L29" s="99">
        <v>109</v>
      </c>
      <c r="M29" s="99">
        <v>164</v>
      </c>
      <c r="N29" s="99">
        <v>162</v>
      </c>
      <c r="O29" s="99">
        <v>165</v>
      </c>
      <c r="P29" s="255">
        <f>SUM(D29:O29)</f>
        <v>1748</v>
      </c>
      <c r="Q29" s="60"/>
    </row>
    <row r="30" spans="1:17" ht="21" customHeight="1">
      <c r="A30" s="377"/>
      <c r="B30" s="361"/>
      <c r="C30" s="244" t="s">
        <v>113</v>
      </c>
      <c r="D30" s="58">
        <v>0</v>
      </c>
      <c r="E30" s="58">
        <v>0</v>
      </c>
      <c r="F30" s="58">
        <f t="shared" ref="F30:I30" si="24">+F28/(F29/31)</f>
        <v>0.28971962616822428</v>
      </c>
      <c r="G30" s="58">
        <f t="shared" ref="G30" si="25">+G28/(G29/30)</f>
        <v>0.48387096774193544</v>
      </c>
      <c r="H30" s="58">
        <f t="shared" si="24"/>
        <v>0.44604316546762596</v>
      </c>
      <c r="I30" s="58">
        <f t="shared" si="24"/>
        <v>0.52247191011235949</v>
      </c>
      <c r="J30" s="58">
        <f t="shared" ref="J30:O30" si="26">+J28/(J29/30)</f>
        <v>0.3461538461538462</v>
      </c>
      <c r="K30" s="58">
        <f t="shared" si="26"/>
        <v>0.5056179775280899</v>
      </c>
      <c r="L30" s="58">
        <f t="shared" si="26"/>
        <v>0.55045871559633031</v>
      </c>
      <c r="M30" s="58">
        <f t="shared" si="26"/>
        <v>0.36585365853658536</v>
      </c>
      <c r="N30" s="58">
        <f t="shared" si="26"/>
        <v>0.37037037037037035</v>
      </c>
      <c r="O30" s="58">
        <f t="shared" si="26"/>
        <v>0.36363636363636365</v>
      </c>
      <c r="P30" s="152">
        <f>(O30+N30+M30+L30+K30+J30+I30+H30+G30+F30+E30+D30)/12</f>
        <v>0.35368305010931089</v>
      </c>
      <c r="Q30" s="60" t="s">
        <v>353</v>
      </c>
    </row>
    <row r="31" spans="1:17" ht="21" customHeight="1">
      <c r="A31" s="372">
        <v>10</v>
      </c>
      <c r="B31" s="375" t="s">
        <v>348</v>
      </c>
      <c r="C31" s="244" t="s">
        <v>111</v>
      </c>
      <c r="D31" s="69">
        <v>2</v>
      </c>
      <c r="E31" s="58">
        <v>4</v>
      </c>
      <c r="F31" s="58">
        <v>4</v>
      </c>
      <c r="G31" s="102">
        <v>4</v>
      </c>
      <c r="H31" s="102">
        <v>0</v>
      </c>
      <c r="I31" s="102">
        <v>0</v>
      </c>
      <c r="J31" s="101"/>
      <c r="K31" s="101"/>
      <c r="L31" s="103"/>
      <c r="M31" s="103"/>
      <c r="N31" s="103"/>
      <c r="O31" s="103"/>
      <c r="P31" s="152">
        <f>SUM(D31:O31)</f>
        <v>14</v>
      </c>
      <c r="Q31" s="60"/>
    </row>
    <row r="32" spans="1:17" ht="21" customHeight="1">
      <c r="A32" s="373"/>
      <c r="B32" s="360"/>
      <c r="C32" s="244" t="s">
        <v>112</v>
      </c>
      <c r="D32" s="98">
        <v>120</v>
      </c>
      <c r="E32" s="98">
        <v>101</v>
      </c>
      <c r="F32" s="98">
        <v>139</v>
      </c>
      <c r="G32" s="98">
        <v>125</v>
      </c>
      <c r="H32" s="98">
        <v>53</v>
      </c>
      <c r="I32" s="98">
        <v>86</v>
      </c>
      <c r="J32" s="98"/>
      <c r="K32" s="98"/>
      <c r="L32" s="99"/>
      <c r="M32" s="99"/>
      <c r="N32" s="99"/>
      <c r="O32" s="99"/>
      <c r="P32" s="253">
        <f>SUM(D32:O32)</f>
        <v>624</v>
      </c>
      <c r="Q32" s="60"/>
    </row>
    <row r="33" spans="1:17" ht="21" customHeight="1">
      <c r="A33" s="377"/>
      <c r="B33" s="361"/>
      <c r="C33" s="244" t="s">
        <v>113</v>
      </c>
      <c r="D33" s="58">
        <f t="shared" ref="D33:F33" si="27">+D31/(D32/31)</f>
        <v>0.51666666666666661</v>
      </c>
      <c r="E33" s="58">
        <f>+E31/(E32/28)</f>
        <v>1.1089108910891088</v>
      </c>
      <c r="F33" s="58">
        <f t="shared" si="27"/>
        <v>0.89208633093525191</v>
      </c>
      <c r="G33" s="58">
        <f t="shared" ref="G33" si="28">+G31/(G32/30)</f>
        <v>0.96</v>
      </c>
      <c r="H33" s="58">
        <f t="shared" ref="H33:I33" si="29">+H31/(H32/31)</f>
        <v>0</v>
      </c>
      <c r="I33" s="58">
        <f t="shared" si="29"/>
        <v>0</v>
      </c>
      <c r="J33" s="58"/>
      <c r="K33" s="58"/>
      <c r="L33" s="58"/>
      <c r="M33" s="58"/>
      <c r="N33" s="58"/>
      <c r="O33" s="58"/>
      <c r="P33" s="152">
        <f>(O33+N33+M33+L33+K33+J33+I33+H33+G33+F33+E33+D33)/12</f>
        <v>0.28980532405758558</v>
      </c>
      <c r="Q33" s="60" t="s">
        <v>232</v>
      </c>
    </row>
    <row r="34" spans="1:17" s="107" customFormat="1" ht="21" customHeight="1">
      <c r="A34" s="367">
        <v>11</v>
      </c>
      <c r="B34" s="378" t="s">
        <v>120</v>
      </c>
      <c r="C34" s="244" t="s">
        <v>111</v>
      </c>
      <c r="D34" s="104">
        <v>0</v>
      </c>
      <c r="E34" s="104">
        <v>0</v>
      </c>
      <c r="F34" s="104"/>
      <c r="G34" s="104"/>
      <c r="H34" s="104"/>
      <c r="I34" s="104"/>
      <c r="J34" s="104"/>
      <c r="K34" s="104"/>
      <c r="L34" s="105"/>
      <c r="M34" s="105"/>
      <c r="N34" s="105"/>
      <c r="O34" s="105"/>
      <c r="P34" s="157">
        <f>SUM(D34:O34)</f>
        <v>0</v>
      </c>
      <c r="Q34" s="106"/>
    </row>
    <row r="35" spans="1:17" s="107" customFormat="1" ht="21" customHeight="1">
      <c r="A35" s="367"/>
      <c r="B35" s="378"/>
      <c r="C35" s="244" t="s">
        <v>112</v>
      </c>
      <c r="D35" s="100">
        <v>100</v>
      </c>
      <c r="E35" s="100">
        <v>92</v>
      </c>
      <c r="F35" s="100"/>
      <c r="G35" s="100"/>
      <c r="H35" s="100"/>
      <c r="I35" s="100"/>
      <c r="J35" s="100"/>
      <c r="K35" s="100"/>
      <c r="L35" s="108"/>
      <c r="M35" s="108"/>
      <c r="N35" s="108"/>
      <c r="O35" s="108"/>
      <c r="P35" s="158">
        <f>SUM(D35:O35)</f>
        <v>192</v>
      </c>
      <c r="Q35" s="106"/>
    </row>
    <row r="36" spans="1:17" s="107" customFormat="1" ht="21" customHeight="1">
      <c r="A36" s="367"/>
      <c r="B36" s="378"/>
      <c r="C36" s="244" t="s">
        <v>113</v>
      </c>
      <c r="D36" s="58">
        <f t="shared" ref="D36" si="30">+D34/(D35/31)</f>
        <v>0</v>
      </c>
      <c r="E36" s="58">
        <f>+E34/(E35/28)</f>
        <v>0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152">
        <f>(O36+N36+M36+L36+K36+J36+I36+H36+G36+F36+E36+D36)/12</f>
        <v>0</v>
      </c>
      <c r="Q36" s="106" t="s">
        <v>349</v>
      </c>
    </row>
    <row r="37" spans="1:17" s="107" customFormat="1" ht="21" customHeight="1">
      <c r="A37" s="379">
        <v>11</v>
      </c>
      <c r="B37" s="380" t="s">
        <v>116</v>
      </c>
      <c r="C37" s="244" t="s">
        <v>117</v>
      </c>
      <c r="D37" s="98"/>
      <c r="E37" s="98"/>
      <c r="F37" s="98"/>
      <c r="G37" s="98">
        <v>2</v>
      </c>
      <c r="H37" s="98">
        <v>2</v>
      </c>
      <c r="I37" s="98">
        <v>2</v>
      </c>
      <c r="J37" s="98">
        <v>2</v>
      </c>
      <c r="K37" s="98"/>
      <c r="L37" s="99"/>
      <c r="M37" s="99"/>
      <c r="N37" s="99"/>
      <c r="O37" s="99"/>
      <c r="P37" s="152">
        <f>SUM(D37:O37)</f>
        <v>8</v>
      </c>
      <c r="Q37" s="106"/>
    </row>
    <row r="38" spans="1:17" s="107" customFormat="1" ht="21" customHeight="1">
      <c r="A38" s="357"/>
      <c r="B38" s="381"/>
      <c r="C38" s="244" t="s">
        <v>118</v>
      </c>
      <c r="D38" s="98"/>
      <c r="E38" s="98"/>
      <c r="F38" s="98"/>
      <c r="G38" s="98">
        <v>96</v>
      </c>
      <c r="H38" s="98">
        <v>98</v>
      </c>
      <c r="I38" s="98">
        <v>100</v>
      </c>
      <c r="J38" s="98">
        <v>89</v>
      </c>
      <c r="K38" s="98"/>
      <c r="L38" s="99"/>
      <c r="M38" s="99"/>
      <c r="N38" s="99"/>
      <c r="O38" s="99"/>
      <c r="P38" s="253">
        <f>SUM(D38:O38)</f>
        <v>383</v>
      </c>
      <c r="Q38" s="106"/>
    </row>
    <row r="39" spans="1:17" s="107" customFormat="1" ht="21" customHeight="1">
      <c r="A39" s="358"/>
      <c r="B39" s="382"/>
      <c r="C39" s="244" t="s">
        <v>119</v>
      </c>
      <c r="D39" s="58"/>
      <c r="E39" s="58"/>
      <c r="F39" s="58"/>
      <c r="G39" s="58">
        <f t="shared" ref="G39" si="31">+G37/(G38/30)</f>
        <v>0.625</v>
      </c>
      <c r="H39" s="58">
        <f t="shared" ref="H39:I39" si="32">+H37/(H38/31)</f>
        <v>0.63265306122448983</v>
      </c>
      <c r="I39" s="58">
        <f t="shared" si="32"/>
        <v>0.62</v>
      </c>
      <c r="J39" s="58">
        <f t="shared" ref="J39" si="33">+J37/(J38/30)</f>
        <v>0.6741573033707865</v>
      </c>
      <c r="K39" s="58"/>
      <c r="L39" s="59"/>
      <c r="M39" s="59"/>
      <c r="N39" s="59"/>
      <c r="O39" s="59"/>
      <c r="P39" s="152">
        <f>(O39+N39+M39+L39+K39+J39+I39+H39+G39+F39+E39+D39)/12</f>
        <v>0.21265086371627304</v>
      </c>
      <c r="Q39" s="106" t="s">
        <v>349</v>
      </c>
    </row>
    <row r="40" spans="1:17" s="107" customFormat="1" ht="21" customHeight="1">
      <c r="A40" s="367">
        <v>12</v>
      </c>
      <c r="B40" s="380" t="s">
        <v>114</v>
      </c>
      <c r="C40" s="104" t="s">
        <v>117</v>
      </c>
      <c r="D40" s="247"/>
      <c r="E40" s="247">
        <v>0</v>
      </c>
      <c r="F40" s="247">
        <v>0</v>
      </c>
      <c r="G40" s="247">
        <v>0</v>
      </c>
      <c r="H40" s="247"/>
      <c r="I40" s="247"/>
      <c r="J40" s="247"/>
      <c r="K40" s="247"/>
      <c r="L40" s="148"/>
      <c r="M40" s="148"/>
      <c r="N40" s="148"/>
      <c r="O40" s="148"/>
      <c r="P40" s="157">
        <f>SUM(D40:O40)</f>
        <v>0</v>
      </c>
      <c r="Q40" s="106"/>
    </row>
    <row r="41" spans="1:17" s="107" customFormat="1" ht="21" customHeight="1">
      <c r="A41" s="367"/>
      <c r="B41" s="381"/>
      <c r="C41" s="104" t="s">
        <v>118</v>
      </c>
      <c r="D41" s="100"/>
      <c r="E41" s="100">
        <v>21</v>
      </c>
      <c r="F41" s="100">
        <v>25</v>
      </c>
      <c r="G41" s="100">
        <v>23</v>
      </c>
      <c r="H41" s="100"/>
      <c r="I41" s="100"/>
      <c r="J41" s="100"/>
      <c r="K41" s="100"/>
      <c r="L41" s="108"/>
      <c r="M41" s="108"/>
      <c r="N41" s="108"/>
      <c r="O41" s="108"/>
      <c r="P41" s="158">
        <f>SUM(D41:O41)</f>
        <v>69</v>
      </c>
      <c r="Q41" s="106"/>
    </row>
    <row r="42" spans="1:17" s="107" customFormat="1" ht="21" customHeight="1">
      <c r="A42" s="367"/>
      <c r="B42" s="382"/>
      <c r="C42" s="104" t="s">
        <v>119</v>
      </c>
      <c r="D42" s="58"/>
      <c r="E42" s="58">
        <f>+E40/(E41/28)</f>
        <v>0</v>
      </c>
      <c r="F42" s="58">
        <f t="shared" ref="F42" si="34">+F40/(F41/31)</f>
        <v>0</v>
      </c>
      <c r="G42" s="58">
        <f t="shared" ref="G42" si="35">+G40/(G41/30)</f>
        <v>0</v>
      </c>
      <c r="H42" s="58"/>
      <c r="I42" s="109"/>
      <c r="J42" s="109"/>
      <c r="K42" s="109"/>
      <c r="L42" s="110"/>
      <c r="M42" s="110"/>
      <c r="N42" s="110"/>
      <c r="O42" s="110"/>
      <c r="P42" s="159">
        <f>(O42+N42+M42+L42+K42+J42+I42+H42+G42+F42+E42+D42)/12</f>
        <v>0</v>
      </c>
      <c r="Q42" s="106"/>
    </row>
    <row r="43" spans="1:17" ht="24" customHeight="1">
      <c r="A43" s="364" t="s">
        <v>121</v>
      </c>
      <c r="B43" s="326"/>
      <c r="C43" s="244" t="s">
        <v>111</v>
      </c>
      <c r="D43" s="57">
        <f>D4+D7+D10+D13+D16+D19+D22+D25+D28+D31+D34+D37+D40</f>
        <v>16</v>
      </c>
      <c r="E43" s="57">
        <f t="shared" ref="E43:O44" si="36">E4+E7+E10+E13+E16+E19+E22+E25+E28+E31+E34+E37+E40</f>
        <v>23</v>
      </c>
      <c r="F43" s="57">
        <f t="shared" si="36"/>
        <v>42</v>
      </c>
      <c r="G43" s="57">
        <f t="shared" si="36"/>
        <v>44</v>
      </c>
      <c r="H43" s="57">
        <f t="shared" si="36"/>
        <v>58</v>
      </c>
      <c r="I43" s="57">
        <f t="shared" si="36"/>
        <v>51</v>
      </c>
      <c r="J43" s="57">
        <f t="shared" si="36"/>
        <v>50</v>
      </c>
      <c r="K43" s="57">
        <f t="shared" si="36"/>
        <v>50</v>
      </c>
      <c r="L43" s="57">
        <f t="shared" si="36"/>
        <v>49</v>
      </c>
      <c r="M43" s="57">
        <f t="shared" si="36"/>
        <v>46</v>
      </c>
      <c r="N43" s="57">
        <f t="shared" si="36"/>
        <v>47</v>
      </c>
      <c r="O43" s="57">
        <f t="shared" si="36"/>
        <v>43</v>
      </c>
      <c r="P43" s="151">
        <f>SUM(D43:O43)</f>
        <v>519</v>
      </c>
      <c r="Q43" s="60"/>
    </row>
    <row r="44" spans="1:17" ht="24" customHeight="1">
      <c r="A44" s="364"/>
      <c r="B44" s="326"/>
      <c r="C44" s="244" t="s">
        <v>112</v>
      </c>
      <c r="D44" s="254">
        <f>D5+D8+D11+D14+D17+D20+D23+D26+D29+D32+D35+D38+D41</f>
        <v>1580</v>
      </c>
      <c r="E44" s="254">
        <f t="shared" si="36"/>
        <v>1754</v>
      </c>
      <c r="F44" s="254">
        <f t="shared" si="36"/>
        <v>1731</v>
      </c>
      <c r="G44" s="254">
        <f t="shared" si="36"/>
        <v>2136</v>
      </c>
      <c r="H44" s="254">
        <f t="shared" si="36"/>
        <v>2008</v>
      </c>
      <c r="I44" s="254">
        <f t="shared" si="36"/>
        <v>2289</v>
      </c>
      <c r="J44" s="254">
        <f t="shared" si="36"/>
        <v>2414</v>
      </c>
      <c r="K44" s="254">
        <f t="shared" si="36"/>
        <v>2185</v>
      </c>
      <c r="L44" s="254">
        <f t="shared" si="36"/>
        <v>1948</v>
      </c>
      <c r="M44" s="254">
        <f t="shared" si="36"/>
        <v>2030</v>
      </c>
      <c r="N44" s="254">
        <f t="shared" si="36"/>
        <v>2074</v>
      </c>
      <c r="O44" s="254">
        <f t="shared" si="36"/>
        <v>2090</v>
      </c>
      <c r="P44" s="255">
        <f>SUM(D44:O44)</f>
        <v>24239</v>
      </c>
      <c r="Q44" s="60"/>
    </row>
    <row r="45" spans="1:17" ht="24" customHeight="1" thickBot="1">
      <c r="A45" s="383"/>
      <c r="B45" s="384"/>
      <c r="C45" s="5" t="s">
        <v>113</v>
      </c>
      <c r="D45" s="160">
        <f t="shared" ref="D45:F45" si="37">+D43/(D44/31)</f>
        <v>0.3139240506329114</v>
      </c>
      <c r="E45" s="161">
        <f>+E43/(E44/28)</f>
        <v>0.3671607753705815</v>
      </c>
      <c r="F45" s="160">
        <f t="shared" si="37"/>
        <v>0.75216637781629114</v>
      </c>
      <c r="G45" s="161">
        <f t="shared" ref="G45" si="38">+G43/(G44/30)</f>
        <v>0.6179775280898876</v>
      </c>
      <c r="H45" s="160">
        <f t="shared" ref="H45:O45" si="39">+H43/(H44/31)</f>
        <v>0.89541832669322696</v>
      </c>
      <c r="I45" s="160">
        <f t="shared" si="39"/>
        <v>0.69069462647444291</v>
      </c>
      <c r="J45" s="160">
        <f t="shared" si="39"/>
        <v>0.64208782104391049</v>
      </c>
      <c r="K45" s="160">
        <f t="shared" si="39"/>
        <v>0.70938215102974833</v>
      </c>
      <c r="L45" s="162">
        <f t="shared" si="39"/>
        <v>0.77977412731006168</v>
      </c>
      <c r="M45" s="162">
        <f t="shared" si="39"/>
        <v>0.70246305418719213</v>
      </c>
      <c r="N45" s="162">
        <f t="shared" si="39"/>
        <v>0.7025072324011572</v>
      </c>
      <c r="O45" s="162">
        <f t="shared" si="39"/>
        <v>0.63779904306220092</v>
      </c>
      <c r="P45" s="259">
        <f>(O45+N45+M45+L45+K45+J45+I45+H45+G45+F45)/10</f>
        <v>0.71302702881081204</v>
      </c>
      <c r="Q45" s="71"/>
    </row>
    <row r="46" spans="1:17" ht="57.75" customHeight="1">
      <c r="A46" s="6"/>
      <c r="B46" s="6"/>
      <c r="C46" s="6"/>
      <c r="D46" s="72"/>
      <c r="E46" s="73"/>
      <c r="F46" s="72"/>
      <c r="G46" s="73"/>
      <c r="H46" s="72"/>
      <c r="I46" s="72"/>
      <c r="J46" s="72"/>
      <c r="K46" s="72"/>
      <c r="L46" s="72"/>
      <c r="M46" s="72"/>
      <c r="N46" s="72"/>
      <c r="O46" s="72"/>
      <c r="P46" s="6"/>
    </row>
    <row r="47" spans="1:17" ht="42" customHeight="1">
      <c r="A47" t="s">
        <v>122</v>
      </c>
    </row>
    <row r="48" spans="1:17" ht="27.75" customHeight="1">
      <c r="A48" s="7" t="s">
        <v>12</v>
      </c>
      <c r="B48" s="8" t="s">
        <v>13</v>
      </c>
      <c r="C48" s="9" t="s">
        <v>14</v>
      </c>
      <c r="D48" s="385" t="s">
        <v>15</v>
      </c>
      <c r="E48" s="385"/>
      <c r="F48" s="385"/>
      <c r="G48" s="385"/>
      <c r="H48" s="385"/>
      <c r="I48" s="385"/>
      <c r="J48" s="74" t="s">
        <v>16</v>
      </c>
    </row>
    <row r="49" spans="1:10" ht="24" customHeight="1">
      <c r="A49" s="386">
        <v>1</v>
      </c>
      <c r="B49" s="10" t="s">
        <v>17</v>
      </c>
      <c r="C49" s="388">
        <v>50</v>
      </c>
      <c r="D49" s="390" t="s">
        <v>18</v>
      </c>
      <c r="E49" s="390"/>
      <c r="F49" s="390"/>
      <c r="G49" s="390"/>
      <c r="H49" s="390"/>
      <c r="I49" s="390"/>
      <c r="J49" s="391" t="s">
        <v>19</v>
      </c>
    </row>
    <row r="50" spans="1:10">
      <c r="A50" s="387"/>
      <c r="B50" s="11" t="s">
        <v>20</v>
      </c>
      <c r="C50" s="389"/>
      <c r="D50" s="390"/>
      <c r="E50" s="390"/>
      <c r="F50" s="390"/>
      <c r="G50" s="390"/>
      <c r="H50" s="390"/>
      <c r="I50" s="390"/>
      <c r="J50" s="392"/>
    </row>
    <row r="51" spans="1:10" ht="81" customHeight="1">
      <c r="A51" s="95">
        <v>2</v>
      </c>
      <c r="B51" s="11" t="s">
        <v>21</v>
      </c>
      <c r="C51" s="96">
        <v>20</v>
      </c>
      <c r="D51" s="393" t="s">
        <v>22</v>
      </c>
      <c r="E51" s="393"/>
      <c r="F51" s="393"/>
      <c r="G51" s="393"/>
      <c r="H51" s="393"/>
      <c r="I51" s="393"/>
      <c r="J51" s="97" t="s">
        <v>19</v>
      </c>
    </row>
    <row r="52" spans="1:10" ht="40.5" customHeight="1">
      <c r="A52" s="386">
        <v>4</v>
      </c>
      <c r="B52" s="394" t="s">
        <v>23</v>
      </c>
      <c r="C52" s="388">
        <v>10</v>
      </c>
      <c r="D52" s="396" t="s">
        <v>340</v>
      </c>
      <c r="E52" s="397"/>
      <c r="F52" s="397"/>
      <c r="G52" s="397"/>
      <c r="H52" s="397"/>
      <c r="I52" s="398"/>
      <c r="J52" s="391" t="s">
        <v>19</v>
      </c>
    </row>
    <row r="53" spans="1:10" ht="94.5" customHeight="1">
      <c r="A53" s="387"/>
      <c r="B53" s="395"/>
      <c r="C53" s="389"/>
      <c r="D53" s="399" t="s">
        <v>354</v>
      </c>
      <c r="E53" s="400"/>
      <c r="F53" s="400"/>
      <c r="G53" s="400"/>
      <c r="H53" s="400"/>
      <c r="I53" s="401"/>
      <c r="J53" s="392"/>
    </row>
    <row r="54" spans="1:10" ht="40.5" customHeight="1">
      <c r="A54" s="386">
        <v>3</v>
      </c>
      <c r="B54" s="394" t="s">
        <v>24</v>
      </c>
      <c r="C54" s="388">
        <v>10</v>
      </c>
      <c r="D54" s="406" t="s">
        <v>25</v>
      </c>
      <c r="E54" s="407"/>
      <c r="F54" s="407"/>
      <c r="G54" s="407"/>
      <c r="H54" s="407"/>
      <c r="I54" s="408"/>
      <c r="J54" s="391" t="s">
        <v>19</v>
      </c>
    </row>
    <row r="55" spans="1:10" ht="40.5" customHeight="1">
      <c r="A55" s="387"/>
      <c r="B55" s="395"/>
      <c r="C55" s="389"/>
      <c r="D55" s="399" t="s">
        <v>26</v>
      </c>
      <c r="E55" s="400"/>
      <c r="F55" s="400"/>
      <c r="G55" s="400"/>
      <c r="H55" s="400"/>
      <c r="I55" s="401"/>
      <c r="J55" s="392"/>
    </row>
    <row r="56" spans="1:10" ht="36" customHeight="1">
      <c r="A56" s="386">
        <v>5</v>
      </c>
      <c r="B56" s="394" t="s">
        <v>27</v>
      </c>
      <c r="C56" s="388">
        <v>10</v>
      </c>
      <c r="D56" s="403" t="s">
        <v>28</v>
      </c>
      <c r="E56" s="404"/>
      <c r="F56" s="404"/>
      <c r="G56" s="404"/>
      <c r="H56" s="404"/>
      <c r="I56" s="405"/>
      <c r="J56" s="391" t="s">
        <v>19</v>
      </c>
    </row>
    <row r="57" spans="1:10" ht="36" customHeight="1">
      <c r="A57" s="410"/>
      <c r="B57" s="411"/>
      <c r="C57" s="412"/>
      <c r="D57" s="403" t="s">
        <v>29</v>
      </c>
      <c r="E57" s="404"/>
      <c r="F57" s="404"/>
      <c r="G57" s="404"/>
      <c r="H57" s="404"/>
      <c r="I57" s="405"/>
      <c r="J57" s="402"/>
    </row>
    <row r="58" spans="1:10" ht="24" customHeight="1">
      <c r="A58" s="410"/>
      <c r="B58" s="411"/>
      <c r="C58" s="412"/>
      <c r="D58" s="403" t="s">
        <v>30</v>
      </c>
      <c r="E58" s="404"/>
      <c r="F58" s="404"/>
      <c r="G58" s="404"/>
      <c r="H58" s="404"/>
      <c r="I58" s="405"/>
      <c r="J58" s="402"/>
    </row>
    <row r="59" spans="1:10" ht="27" customHeight="1">
      <c r="A59" s="387"/>
      <c r="B59" s="395"/>
      <c r="C59" s="389"/>
      <c r="D59" s="399" t="s">
        <v>31</v>
      </c>
      <c r="E59" s="400"/>
      <c r="F59" s="400"/>
      <c r="G59" s="400"/>
      <c r="H59" s="400"/>
      <c r="I59" s="401"/>
      <c r="J59" s="392"/>
    </row>
    <row r="60" spans="1:10" ht="30.75" customHeight="1">
      <c r="A60" s="12" t="s">
        <v>32</v>
      </c>
      <c r="B60" s="8"/>
      <c r="C60" s="94">
        <v>100</v>
      </c>
      <c r="D60" s="409"/>
      <c r="E60" s="409"/>
      <c r="F60" s="409"/>
      <c r="G60" s="409"/>
      <c r="H60" s="409"/>
      <c r="I60" s="409"/>
      <c r="J60" s="97"/>
    </row>
  </sheetData>
  <mergeCells count="55">
    <mergeCell ref="D60:I60"/>
    <mergeCell ref="A56:A59"/>
    <mergeCell ref="B56:B59"/>
    <mergeCell ref="C56:C59"/>
    <mergeCell ref="D56:I56"/>
    <mergeCell ref="J56:J59"/>
    <mergeCell ref="D57:I57"/>
    <mergeCell ref="D58:I58"/>
    <mergeCell ref="D59:I59"/>
    <mergeCell ref="A54:A55"/>
    <mergeCell ref="B54:B55"/>
    <mergeCell ref="C54:C55"/>
    <mergeCell ref="D54:I54"/>
    <mergeCell ref="J54:J55"/>
    <mergeCell ref="D55:I55"/>
    <mergeCell ref="J49:J50"/>
    <mergeCell ref="D51:I51"/>
    <mergeCell ref="A52:A53"/>
    <mergeCell ref="B52:B53"/>
    <mergeCell ref="C52:C53"/>
    <mergeCell ref="D52:I52"/>
    <mergeCell ref="J52:J53"/>
    <mergeCell ref="D53:I53"/>
    <mergeCell ref="A40:A42"/>
    <mergeCell ref="B40:B42"/>
    <mergeCell ref="A43:B45"/>
    <mergeCell ref="D48:I48"/>
    <mergeCell ref="A49:A50"/>
    <mergeCell ref="C49:C50"/>
    <mergeCell ref="D49:I50"/>
    <mergeCell ref="A31:A33"/>
    <mergeCell ref="B31:B33"/>
    <mergeCell ref="A34:A36"/>
    <mergeCell ref="B34:B36"/>
    <mergeCell ref="A37:A39"/>
    <mergeCell ref="B37:B39"/>
    <mergeCell ref="A22:A24"/>
    <mergeCell ref="B22:B24"/>
    <mergeCell ref="A25:A27"/>
    <mergeCell ref="B25:B27"/>
    <mergeCell ref="A28:A30"/>
    <mergeCell ref="B28:B30"/>
    <mergeCell ref="A13:A15"/>
    <mergeCell ref="B13:B15"/>
    <mergeCell ref="A16:A18"/>
    <mergeCell ref="B16:B18"/>
    <mergeCell ref="A19:A21"/>
    <mergeCell ref="B19:B21"/>
    <mergeCell ref="A10:A12"/>
    <mergeCell ref="B10:B12"/>
    <mergeCell ref="A1:Q1"/>
    <mergeCell ref="A4:A6"/>
    <mergeCell ref="B4:B6"/>
    <mergeCell ref="A7:A9"/>
    <mergeCell ref="B7:B9"/>
  </mergeCells>
  <phoneticPr fontId="2" type="noConversion"/>
  <pageMargins left="0.17" right="0.23" top="0.55000000000000004" bottom="0.33" header="0.31496062992125984" footer="0.31496062992125984"/>
  <pageSetup paperSize="9" scale="75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F14"/>
  <sheetViews>
    <sheetView workbookViewId="0">
      <selection activeCell="J32" sqref="J32"/>
    </sheetView>
  </sheetViews>
  <sheetFormatPr defaultRowHeight="17"/>
  <cols>
    <col min="1" max="1" width="18.33203125" customWidth="1"/>
    <col min="2" max="2" width="11.25" customWidth="1"/>
    <col min="3" max="4" width="12.5" customWidth="1"/>
    <col min="5" max="5" width="17.58203125" customWidth="1"/>
    <col min="6" max="6" width="12.5" customWidth="1"/>
  </cols>
  <sheetData>
    <row r="1" spans="1:6" ht="43.5" customHeight="1">
      <c r="A1" s="416" t="s">
        <v>357</v>
      </c>
      <c r="B1" s="416"/>
      <c r="C1" s="416"/>
      <c r="D1" s="416"/>
      <c r="E1" s="416"/>
      <c r="F1" s="416"/>
    </row>
    <row r="2" spans="1:6">
      <c r="A2" s="190"/>
      <c r="B2" s="190"/>
      <c r="C2" s="190"/>
      <c r="D2" s="190"/>
      <c r="E2" s="190"/>
      <c r="F2" s="190"/>
    </row>
    <row r="3" spans="1:6" ht="30.75" customHeight="1">
      <c r="A3" s="215" t="s">
        <v>358</v>
      </c>
      <c r="F3" t="s">
        <v>96</v>
      </c>
    </row>
    <row r="4" spans="1:6" ht="36" customHeight="1" thickBot="1">
      <c r="A4" s="89" t="s">
        <v>34</v>
      </c>
      <c r="B4" s="89" t="s">
        <v>50</v>
      </c>
      <c r="C4" s="89" t="s">
        <v>51</v>
      </c>
      <c r="D4" s="89" t="s">
        <v>52</v>
      </c>
      <c r="E4" s="89" t="s">
        <v>53</v>
      </c>
      <c r="F4" s="89" t="s">
        <v>11</v>
      </c>
    </row>
    <row r="5" spans="1:6" ht="36" customHeight="1" thickTop="1">
      <c r="A5" s="55"/>
      <c r="B5" s="55"/>
      <c r="C5" s="55"/>
      <c r="D5" s="90"/>
      <c r="E5" s="249"/>
      <c r="F5" s="250"/>
    </row>
    <row r="6" spans="1:6" ht="36" customHeight="1">
      <c r="A6" s="417"/>
      <c r="B6" s="217"/>
      <c r="C6" s="213"/>
      <c r="D6" s="149"/>
      <c r="E6" s="251"/>
      <c r="F6" s="419"/>
    </row>
    <row r="7" spans="1:6" ht="36" customHeight="1">
      <c r="A7" s="418"/>
      <c r="B7" s="214"/>
      <c r="C7" s="213"/>
      <c r="D7" s="149"/>
      <c r="E7" s="251"/>
      <c r="F7" s="420"/>
    </row>
    <row r="8" spans="1:6" ht="36" customHeight="1">
      <c r="A8" s="298"/>
      <c r="B8" s="216"/>
      <c r="C8" s="213"/>
      <c r="D8" s="149"/>
      <c r="E8" s="251"/>
      <c r="F8" s="421"/>
    </row>
    <row r="9" spans="1:6" ht="36" customHeight="1">
      <c r="A9" s="417"/>
      <c r="B9" s="422"/>
      <c r="C9" s="213"/>
      <c r="D9" s="149"/>
      <c r="E9" s="251"/>
      <c r="F9" s="218"/>
    </row>
    <row r="10" spans="1:6" ht="36" customHeight="1">
      <c r="A10" s="418"/>
      <c r="B10" s="423"/>
      <c r="C10" s="213"/>
      <c r="D10" s="149"/>
      <c r="E10" s="251"/>
      <c r="F10" s="252"/>
    </row>
    <row r="11" spans="1:6" ht="36" customHeight="1">
      <c r="A11" s="298"/>
      <c r="B11" s="424"/>
      <c r="C11" s="213"/>
      <c r="D11" s="149"/>
      <c r="E11" s="251"/>
      <c r="F11" s="252"/>
    </row>
    <row r="12" spans="1:6" ht="36" customHeight="1">
      <c r="A12" s="214"/>
      <c r="B12" s="214"/>
      <c r="C12" s="214"/>
      <c r="D12" s="214"/>
      <c r="E12" s="25"/>
      <c r="F12" s="27"/>
    </row>
    <row r="13" spans="1:6" ht="36" customHeight="1">
      <c r="A13" s="214" t="s">
        <v>69</v>
      </c>
      <c r="B13" s="425"/>
      <c r="C13" s="426"/>
      <c r="D13" s="427"/>
      <c r="E13" s="26"/>
      <c r="F13" s="27"/>
    </row>
    <row r="14" spans="1:6" ht="90" customHeight="1">
      <c r="A14" s="147" t="s">
        <v>54</v>
      </c>
      <c r="B14" s="413" t="s">
        <v>55</v>
      </c>
      <c r="C14" s="414"/>
      <c r="D14" s="414"/>
      <c r="E14" s="414"/>
      <c r="F14" s="415"/>
    </row>
  </sheetData>
  <mergeCells count="7">
    <mergeCell ref="B14:F14"/>
    <mergeCell ref="A1:F1"/>
    <mergeCell ref="A6:A8"/>
    <mergeCell ref="F6:F8"/>
    <mergeCell ref="A9:A11"/>
    <mergeCell ref="B9:B11"/>
    <mergeCell ref="B13:D13"/>
  </mergeCells>
  <phoneticPr fontId="2" type="noConversion"/>
  <pageMargins left="0.56000000000000005" right="0.3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G20" sqref="G20"/>
    </sheetView>
  </sheetViews>
  <sheetFormatPr defaultRowHeight="17"/>
  <cols>
    <col min="1" max="1" width="9.58203125" customWidth="1"/>
    <col min="2" max="2" width="33.08203125" customWidth="1"/>
    <col min="3" max="3" width="34.75" customWidth="1"/>
    <col min="4" max="4" width="1.83203125" customWidth="1"/>
    <col min="5" max="7" width="17.08203125" customWidth="1"/>
    <col min="8" max="8" width="2.08203125" customWidth="1"/>
    <col min="9" max="9" width="15.25" customWidth="1"/>
  </cols>
  <sheetData>
    <row r="1" spans="1:17" ht="21" customHeight="1"/>
    <row r="2" spans="1:17" s="119" customFormat="1" ht="31">
      <c r="A2" s="430" t="s">
        <v>149</v>
      </c>
      <c r="B2" s="430"/>
      <c r="C2" s="430"/>
      <c r="D2" s="430"/>
      <c r="E2" s="430"/>
      <c r="F2" s="430"/>
      <c r="G2" s="430"/>
      <c r="H2" s="430"/>
    </row>
    <row r="3" spans="1:17" ht="31.5" customHeight="1" thickBot="1"/>
    <row r="4" spans="1:17" ht="39" customHeight="1">
      <c r="A4" s="125" t="s">
        <v>83</v>
      </c>
      <c r="B4" s="126" t="s">
        <v>186</v>
      </c>
      <c r="C4" s="127" t="s">
        <v>127</v>
      </c>
      <c r="D4" s="431" t="s">
        <v>126</v>
      </c>
      <c r="E4" s="431"/>
      <c r="F4" s="431"/>
      <c r="G4" s="431"/>
      <c r="H4" s="432"/>
      <c r="J4" s="145"/>
    </row>
    <row r="5" spans="1:17" ht="29.25" customHeight="1">
      <c r="A5" s="433" t="s">
        <v>187</v>
      </c>
      <c r="B5" s="122" t="s">
        <v>188</v>
      </c>
      <c r="C5" s="435" t="s">
        <v>131</v>
      </c>
      <c r="D5" s="438"/>
      <c r="E5" s="144"/>
      <c r="F5" s="144"/>
      <c r="G5" s="144"/>
      <c r="H5" s="440"/>
    </row>
    <row r="6" spans="1:17" ht="51" customHeight="1">
      <c r="A6" s="434"/>
      <c r="B6" s="436" t="s">
        <v>189</v>
      </c>
      <c r="C6" s="436"/>
      <c r="D6" s="439"/>
      <c r="E6" s="128" t="s">
        <v>83</v>
      </c>
      <c r="F6" s="129" t="s">
        <v>123</v>
      </c>
      <c r="G6" s="128" t="s">
        <v>185</v>
      </c>
      <c r="H6" s="441"/>
      <c r="L6" s="428" t="s">
        <v>197</v>
      </c>
      <c r="M6" s="428"/>
      <c r="N6" s="428"/>
      <c r="O6" s="428"/>
      <c r="P6" s="428"/>
      <c r="Q6" s="428"/>
    </row>
    <row r="7" spans="1:17" ht="51" customHeight="1">
      <c r="A7" s="434"/>
      <c r="B7" s="436"/>
      <c r="C7" s="436"/>
      <c r="D7" s="439"/>
      <c r="E7" s="120" t="s">
        <v>183</v>
      </c>
      <c r="F7" s="121" t="s">
        <v>184</v>
      </c>
      <c r="G7" s="143" t="s">
        <v>124</v>
      </c>
      <c r="H7" s="441"/>
      <c r="L7" s="429" t="s">
        <v>196</v>
      </c>
      <c r="M7" s="429"/>
      <c r="N7" s="429"/>
      <c r="O7" s="429"/>
      <c r="P7" s="429"/>
      <c r="Q7" s="429"/>
    </row>
    <row r="8" spans="1:17" ht="48.75" customHeight="1">
      <c r="A8" s="434"/>
      <c r="B8" s="436" t="s">
        <v>190</v>
      </c>
      <c r="C8" s="436"/>
      <c r="D8" s="439"/>
      <c r="E8" s="120" t="s">
        <v>191</v>
      </c>
      <c r="F8" s="120" t="s">
        <v>192</v>
      </c>
      <c r="G8" s="143" t="s">
        <v>125</v>
      </c>
      <c r="H8" s="441"/>
    </row>
    <row r="9" spans="1:17" ht="26.25" customHeight="1">
      <c r="A9" s="434"/>
      <c r="B9" s="437"/>
      <c r="C9" s="437"/>
      <c r="D9" s="438"/>
      <c r="E9" s="144"/>
      <c r="F9" s="144"/>
      <c r="G9" s="144"/>
      <c r="H9" s="440"/>
    </row>
    <row r="10" spans="1:17" ht="39" customHeight="1">
      <c r="A10" s="442" t="s">
        <v>130</v>
      </c>
      <c r="B10" s="445" t="s">
        <v>188</v>
      </c>
      <c r="C10" s="130" t="s">
        <v>128</v>
      </c>
      <c r="D10" s="447" t="s">
        <v>129</v>
      </c>
      <c r="E10" s="447"/>
      <c r="F10" s="447"/>
      <c r="G10" s="447"/>
      <c r="H10" s="448"/>
    </row>
    <row r="11" spans="1:17" ht="42.75" customHeight="1">
      <c r="A11" s="443"/>
      <c r="B11" s="446"/>
      <c r="C11" s="435" t="s">
        <v>193</v>
      </c>
      <c r="D11" s="451" t="s">
        <v>194</v>
      </c>
      <c r="E11" s="452"/>
      <c r="F11" s="452"/>
      <c r="G11" s="452"/>
      <c r="H11" s="453"/>
    </row>
    <row r="12" spans="1:17" ht="49.5" customHeight="1">
      <c r="A12" s="443"/>
      <c r="B12" s="123" t="s">
        <v>132</v>
      </c>
      <c r="C12" s="449"/>
      <c r="D12" s="454"/>
      <c r="E12" s="455"/>
      <c r="F12" s="455"/>
      <c r="G12" s="455"/>
      <c r="H12" s="456"/>
    </row>
    <row r="13" spans="1:17" ht="48.75" customHeight="1" thickBot="1">
      <c r="A13" s="444"/>
      <c r="B13" s="124" t="s">
        <v>133</v>
      </c>
      <c r="C13" s="450"/>
      <c r="D13" s="457"/>
      <c r="E13" s="458"/>
      <c r="F13" s="458"/>
      <c r="G13" s="458"/>
      <c r="H13" s="459"/>
    </row>
    <row r="15" spans="1:17">
      <c r="A15" t="s">
        <v>195</v>
      </c>
    </row>
  </sheetData>
  <mergeCells count="15">
    <mergeCell ref="A10:A13"/>
    <mergeCell ref="B10:B11"/>
    <mergeCell ref="D10:H10"/>
    <mergeCell ref="C11:C13"/>
    <mergeCell ref="D11:H13"/>
    <mergeCell ref="L6:Q6"/>
    <mergeCell ref="L7:Q7"/>
    <mergeCell ref="A2:H2"/>
    <mergeCell ref="D4:H4"/>
    <mergeCell ref="A5:A9"/>
    <mergeCell ref="C5:C9"/>
    <mergeCell ref="D5:D9"/>
    <mergeCell ref="H5:H9"/>
    <mergeCell ref="B6:B7"/>
    <mergeCell ref="B8:B9"/>
  </mergeCells>
  <phoneticPr fontId="2" type="noConversion"/>
  <pageMargins left="0.17" right="0.17" top="0.34" bottom="0.21" header="0.3149606299212598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2</vt:i4>
      </vt:variant>
    </vt:vector>
  </HeadingPairs>
  <TitlesOfParts>
    <vt:vector size="14" baseType="lpstr">
      <vt:lpstr>표지</vt:lpstr>
      <vt:lpstr>목차</vt:lpstr>
      <vt:lpstr>2022년 평가</vt:lpstr>
      <vt:lpstr>1.안전사고현황 (2022)</vt:lpstr>
      <vt:lpstr>2.안전점검 (2022.전체) </vt:lpstr>
      <vt:lpstr>3.안전계획 (2022)</vt:lpstr>
      <vt:lpstr>4.2022년안전활동</vt:lpstr>
      <vt:lpstr>5.처리비용</vt:lpstr>
      <vt:lpstr>중대재해법 요약 </vt:lpstr>
      <vt:lpstr>실천방안(산업)</vt:lpstr>
      <vt:lpstr>실천방안(건설)</vt:lpstr>
      <vt:lpstr>표지 (결재란)</vt:lpstr>
      <vt:lpstr>'1.안전사고현황 (2022)'!Print_Area</vt:lpstr>
      <vt:lpstr>'4.2022년안전활동'!Print_Area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jwlee</dc:creator>
  <cp:lastModifiedBy>공도현</cp:lastModifiedBy>
  <cp:lastPrinted>2023-01-05T23:45:46Z</cp:lastPrinted>
  <dcterms:created xsi:type="dcterms:W3CDTF">2018-01-17T07:34:32Z</dcterms:created>
  <dcterms:modified xsi:type="dcterms:W3CDTF">2023-04-10T01:02:06Z</dcterms:modified>
</cp:coreProperties>
</file>